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tFire2\AppData\Local\Temp\"/>
    </mc:Choice>
  </mc:AlternateContent>
  <xr:revisionPtr revIDLastSave="0" documentId="13_ncr:1_{4991F8A6-23C3-446B-90F4-3D295B344DC1}" xr6:coauthVersionLast="45" xr6:coauthVersionMax="45" xr10:uidLastSave="{00000000-0000-0000-0000-000000000000}"/>
  <bookViews>
    <workbookView xWindow="4275" yWindow="4215" windowWidth="21600" windowHeight="11385" xr2:uid="{E87B6FC6-1ADD-4B76-B08C-CE78FFB899B4}"/>
  </bookViews>
  <sheets>
    <sheet name="Sheet1" sheetId="1" r:id="rId1"/>
  </sheets>
  <definedNames>
    <definedName name="_xlnm.Print_Titles" localSheetId="0">Sheet1!$A:$F,Sheet1!$1:$1</definedName>
    <definedName name="QBCANSUPPORTUPDATE" localSheetId="0">FALSE</definedName>
    <definedName name="QBCOMPANYFILENAME" localSheetId="0">"C:\Users\HoltFire2\OneDrive\Documents\Company File\HoltFireProtectionDistrict-Trust.QBW"</definedName>
    <definedName name="QBENDDATE" localSheetId="0">20201031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"8e941e9f78164aae9cb3b92761895231"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4</definedName>
    <definedName name="QBROWHEADERS" localSheetId="0">6</definedName>
    <definedName name="QBSTARTDATE" localSheetId="0">20201001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8" i="1" l="1"/>
  <c r="W168" i="1"/>
  <c r="Y167" i="1"/>
  <c r="W167" i="1"/>
  <c r="Y166" i="1"/>
  <c r="W166" i="1"/>
  <c r="Y165" i="1"/>
  <c r="W165" i="1"/>
  <c r="Y164" i="1"/>
  <c r="W164" i="1"/>
  <c r="Y163" i="1"/>
  <c r="Y162" i="1"/>
  <c r="Y160" i="1"/>
  <c r="W160" i="1"/>
  <c r="Y159" i="1"/>
  <c r="Y156" i="1"/>
  <c r="W156" i="1"/>
  <c r="Y155" i="1"/>
  <c r="W155" i="1"/>
  <c r="Y154" i="1"/>
  <c r="Y152" i="1"/>
  <c r="W152" i="1"/>
  <c r="Y151" i="1"/>
  <c r="Y149" i="1"/>
  <c r="W149" i="1"/>
  <c r="Y148" i="1"/>
  <c r="Y146" i="1"/>
  <c r="W146" i="1"/>
  <c r="Y145" i="1"/>
  <c r="Y142" i="1"/>
  <c r="W142" i="1"/>
  <c r="Y140" i="1"/>
  <c r="Y137" i="1"/>
  <c r="Y136" i="1"/>
  <c r="Y134" i="1"/>
  <c r="W134" i="1"/>
  <c r="Y133" i="1"/>
  <c r="W133" i="1"/>
  <c r="Y132" i="1"/>
  <c r="Y131" i="1"/>
  <c r="Y130" i="1"/>
  <c r="Y128" i="1"/>
  <c r="W128" i="1"/>
  <c r="Y127" i="1"/>
  <c r="Y125" i="1"/>
  <c r="W125" i="1"/>
  <c r="Y124" i="1"/>
  <c r="Y123" i="1"/>
  <c r="Y121" i="1"/>
  <c r="W121" i="1"/>
  <c r="Y120" i="1"/>
  <c r="Y117" i="1"/>
  <c r="W117" i="1"/>
  <c r="Y115" i="1"/>
  <c r="Y114" i="1"/>
  <c r="Y112" i="1"/>
  <c r="W112" i="1"/>
  <c r="Y111" i="1"/>
  <c r="Y109" i="1"/>
  <c r="W109" i="1"/>
  <c r="Y108" i="1"/>
  <c r="Y107" i="1"/>
  <c r="Y106" i="1"/>
  <c r="Y105" i="1"/>
  <c r="Y104" i="1"/>
  <c r="Y101" i="1"/>
  <c r="W101" i="1"/>
  <c r="Y100" i="1"/>
  <c r="W100" i="1"/>
  <c r="Y99" i="1"/>
  <c r="Y97" i="1"/>
  <c r="W97" i="1"/>
  <c r="Y96" i="1"/>
  <c r="Y95" i="1"/>
  <c r="Y93" i="1"/>
  <c r="W93" i="1"/>
  <c r="Y92" i="1"/>
  <c r="Y89" i="1"/>
  <c r="W89" i="1"/>
  <c r="Y87" i="1"/>
  <c r="Y86" i="1"/>
  <c r="Y85" i="1"/>
  <c r="Y84" i="1"/>
  <c r="Y83" i="1"/>
  <c r="Y82" i="1"/>
  <c r="Y80" i="1"/>
  <c r="W80" i="1"/>
  <c r="Y79" i="1"/>
  <c r="Y78" i="1"/>
  <c r="Y77" i="1"/>
  <c r="Y76" i="1"/>
  <c r="Y74" i="1"/>
  <c r="W74" i="1"/>
  <c r="Y73" i="1"/>
  <c r="Y69" i="1"/>
  <c r="W69" i="1"/>
  <c r="Y68" i="1"/>
  <c r="W68" i="1"/>
  <c r="Y67" i="1"/>
  <c r="W67" i="1"/>
  <c r="Y66" i="1"/>
  <c r="Y65" i="1"/>
  <c r="Y64" i="1"/>
  <c r="Y62" i="1"/>
  <c r="W62" i="1"/>
  <c r="Y61" i="1"/>
  <c r="Y60" i="1"/>
  <c r="Y59" i="1"/>
  <c r="Y57" i="1"/>
  <c r="W57" i="1"/>
  <c r="Y56" i="1"/>
  <c r="Y55" i="1"/>
  <c r="Y54" i="1"/>
  <c r="Y50" i="1"/>
  <c r="Y49" i="1"/>
  <c r="Y48" i="1"/>
  <c r="Y46" i="1"/>
  <c r="W46" i="1"/>
  <c r="Y45" i="1"/>
  <c r="Y43" i="1"/>
  <c r="W43" i="1"/>
  <c r="Y42" i="1"/>
  <c r="Y41" i="1"/>
  <c r="Y40" i="1"/>
  <c r="Y39" i="1"/>
  <c r="Y38" i="1"/>
  <c r="Y34" i="1"/>
  <c r="W34" i="1"/>
  <c r="Y33" i="1"/>
  <c r="W33" i="1"/>
  <c r="Y32" i="1"/>
  <c r="Y30" i="1"/>
  <c r="W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1" i="1"/>
  <c r="W11" i="1"/>
  <c r="Y10" i="1"/>
  <c r="Y9" i="1"/>
  <c r="Y7" i="1"/>
  <c r="W7" i="1"/>
  <c r="Y6" i="1"/>
  <c r="Y5" i="1"/>
</calcChain>
</file>

<file path=xl/sharedStrings.xml><?xml version="1.0" encoding="utf-8"?>
<sst xmlns="http://schemas.openxmlformats.org/spreadsheetml/2006/main" count="437" uniqueCount="183">
  <si>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</si>
  <si>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</si>
  <si>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</si>
  <si>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</si>
  <si>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</si>
  <si>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</si>
  <si>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</si>
  <si>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</si>
  <si>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</si>
  <si>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Ordinary Income/Expense</t>
  </si>
  <si>
    <t>Income</t>
  </si>
  <si>
    <t>300 · Clay County Tax Levy Income</t>
  </si>
  <si>
    <t>Total 300 · Clay County Tax Levy Income</t>
  </si>
  <si>
    <t>301 · Clinton County Tax Levy Income</t>
  </si>
  <si>
    <t>Total 301 · Clinton County Tax Levy Income</t>
  </si>
  <si>
    <t>310 · Ambulance Revenue</t>
  </si>
  <si>
    <t>Total 310 · Ambulance Revenue</t>
  </si>
  <si>
    <t>320 · Interest Income</t>
  </si>
  <si>
    <t>Total 320 · Interest Income</t>
  </si>
  <si>
    <t>Total Income</t>
  </si>
  <si>
    <t>Expense</t>
  </si>
  <si>
    <t>410 · HR EXPENSES</t>
  </si>
  <si>
    <t>410.100 · Benefits -Health</t>
  </si>
  <si>
    <t>Total 410.100 · Benefits -Health</t>
  </si>
  <si>
    <t>410.102 · Lagers</t>
  </si>
  <si>
    <t>Total 410.102 · Lagers</t>
  </si>
  <si>
    <t>410.300 · Payroll Tax</t>
  </si>
  <si>
    <t>Total 410.300 · Payroll Tax</t>
  </si>
  <si>
    <t>410.400 · Wages</t>
  </si>
  <si>
    <t>410.401 · Regular</t>
  </si>
  <si>
    <t>Total 410.401 · Regular</t>
  </si>
  <si>
    <t>410.402 · Overtime</t>
  </si>
  <si>
    <t>Total 410.402 · Overtime</t>
  </si>
  <si>
    <t>410.403 · Wages - Part Time</t>
  </si>
  <si>
    <t>Total 410.403 · Wages - Part Time</t>
  </si>
  <si>
    <t>Total 410.400 · Wages</t>
  </si>
  <si>
    <t>Total 410 · HR EXPENSES</t>
  </si>
  <si>
    <t>420 · ADMINISTRATION</t>
  </si>
  <si>
    <t>420.100 · Building Maint/Repair</t>
  </si>
  <si>
    <t>420.103 · Janitorial Supplies</t>
  </si>
  <si>
    <t>Total 420.103 · Janitorial Supplies</t>
  </si>
  <si>
    <t>420.104 · Station Supplies</t>
  </si>
  <si>
    <t>Total 420.104 · Station Supplies</t>
  </si>
  <si>
    <t>420.105 · Utilities</t>
  </si>
  <si>
    <t>Total 420.105 · Utilities</t>
  </si>
  <si>
    <t>Total 420.100 · Building Maint/Repair</t>
  </si>
  <si>
    <t>420.200 · Communication</t>
  </si>
  <si>
    <t>420.201 · Cable</t>
  </si>
  <si>
    <t>Total 420.201 · Cable</t>
  </si>
  <si>
    <t>420.202 · Cell Phones</t>
  </si>
  <si>
    <t>Total 420.202 · Cell Phones</t>
  </si>
  <si>
    <t>420.206 · Telephone</t>
  </si>
  <si>
    <t>Total 420.206 · Telephone</t>
  </si>
  <si>
    <t>Total 420.200 · Communication</t>
  </si>
  <si>
    <t>420.300 · Equip. Maint/Repair</t>
  </si>
  <si>
    <t>420.301 · Vehicle Maintenance</t>
  </si>
  <si>
    <t>Total 420.301 · Vehicle Maintenance</t>
  </si>
  <si>
    <t>420.302 · Vehicle Supplies</t>
  </si>
  <si>
    <t>Total 420.302 · Vehicle Supplies</t>
  </si>
  <si>
    <t>420.306 · Fuel-Fire</t>
  </si>
  <si>
    <t>Total 420.306 · Fuel-Fire</t>
  </si>
  <si>
    <t>Total 420.300 · Equip. Maint/Repair</t>
  </si>
  <si>
    <t>420.400 · Prof Fee/Dues</t>
  </si>
  <si>
    <t>420.402 · Dues</t>
  </si>
  <si>
    <t>Total 420.402 · Dues</t>
  </si>
  <si>
    <t>420.403 · EMS Billing</t>
  </si>
  <si>
    <t>Total 420.403 · EMS Billing</t>
  </si>
  <si>
    <t>420.405 · Licensing</t>
  </si>
  <si>
    <t>Total 420.405 · Licensing</t>
  </si>
  <si>
    <t>420.408 · Payroll</t>
  </si>
  <si>
    <t>Total 420.408 · Payroll</t>
  </si>
  <si>
    <t>Total 420.400 · Prof Fee/Dues</t>
  </si>
  <si>
    <t>420.500 · Office Expense</t>
  </si>
  <si>
    <t>Total 420.500 · Office Expense</t>
  </si>
  <si>
    <t>420.600 · Training-Amb &amp; Fire</t>
  </si>
  <si>
    <t>Total 420.600 · Training-Amb &amp; Fire</t>
  </si>
  <si>
    <t>Total 420 · ADMINISTRATION</t>
  </si>
  <si>
    <t>430 · EMS Services</t>
  </si>
  <si>
    <t>430.101 · GEMT Expenses</t>
  </si>
  <si>
    <t>Total 430.101 · GEMT Expenses</t>
  </si>
  <si>
    <t>430.102 · IGT Expenses</t>
  </si>
  <si>
    <t>Total 430.102 · IGT Expenses</t>
  </si>
  <si>
    <t>430.103 · Cares Act</t>
  </si>
  <si>
    <t>Total 430.103 · Cares Act</t>
  </si>
  <si>
    <t>430.200 · Oxygen</t>
  </si>
  <si>
    <t>Total 430.200 · Oxygen</t>
  </si>
  <si>
    <t>Total 430 · EMS Services</t>
  </si>
  <si>
    <t>440 · Fire Services</t>
  </si>
  <si>
    <t>440.100 · PPE Clothing</t>
  </si>
  <si>
    <t>Total 440.100 · PPE Clothing</t>
  </si>
  <si>
    <t>440.400 · Uniforms</t>
  </si>
  <si>
    <t>Total 440.400 · Uniforms</t>
  </si>
  <si>
    <t>Total 440 · Fire Services</t>
  </si>
  <si>
    <t>Total Expense</t>
  </si>
  <si>
    <t>Net Ordinary Income</t>
  </si>
  <si>
    <t>Net Income</t>
  </si>
  <si>
    <t>Check</t>
  </si>
  <si>
    <t>Deposit</t>
  </si>
  <si>
    <t>Bill</t>
  </si>
  <si>
    <t>General Journal</t>
  </si>
  <si>
    <t>14814</t>
  </si>
  <si>
    <t>DEP</t>
  </si>
  <si>
    <t>Dep</t>
  </si>
  <si>
    <t>dep</t>
  </si>
  <si>
    <t>Paycor</t>
  </si>
  <si>
    <t>online</t>
  </si>
  <si>
    <t>paycor</t>
  </si>
  <si>
    <t>lagers</t>
  </si>
  <si>
    <t>on line</t>
  </si>
  <si>
    <t>14813</t>
  </si>
  <si>
    <t>14825</t>
  </si>
  <si>
    <t>14826</t>
  </si>
  <si>
    <t>14807</t>
  </si>
  <si>
    <t>14808</t>
  </si>
  <si>
    <t>14805</t>
  </si>
  <si>
    <t>14809</t>
  </si>
  <si>
    <t>14815</t>
  </si>
  <si>
    <t>216925</t>
  </si>
  <si>
    <t>821501</t>
  </si>
  <si>
    <t>14824</t>
  </si>
  <si>
    <t>60673</t>
  </si>
  <si>
    <t>14812</t>
  </si>
  <si>
    <t>20-4160</t>
  </si>
  <si>
    <t>14811</t>
  </si>
  <si>
    <t>14810</t>
  </si>
  <si>
    <t>14823</t>
  </si>
  <si>
    <t>043797</t>
  </si>
  <si>
    <t>Goppert Financial Bank-Dep 2334782</t>
  </si>
  <si>
    <t>Clay County</t>
  </si>
  <si>
    <t>Medicare</t>
  </si>
  <si>
    <t>Midwest Fidelity Services</t>
  </si>
  <si>
    <t>Medicaid</t>
  </si>
  <si>
    <t>MEDICLAIMS</t>
  </si>
  <si>
    <t>UNITED HEALTHCARE</t>
  </si>
  <si>
    <t>Lagers</t>
  </si>
  <si>
    <t>PAYCOR-TAX</t>
  </si>
  <si>
    <t>Cintas</t>
  </si>
  <si>
    <t>Commerce Bank - Commercial Cards</t>
  </si>
  <si>
    <t>Pure Water Delivery</t>
  </si>
  <si>
    <t>Dollar General</t>
  </si>
  <si>
    <t>Sam's Club</t>
  </si>
  <si>
    <t>Public Water Supply #3</t>
  </si>
  <si>
    <t>City of Holt</t>
  </si>
  <si>
    <t>Platte Clay Electric</t>
  </si>
  <si>
    <t>Redgate Disposal LLC</t>
  </si>
  <si>
    <t>Spire</t>
  </si>
  <si>
    <t>Dish Network</t>
  </si>
  <si>
    <t>VERIZON</t>
  </si>
  <si>
    <t>CenturyLink</t>
  </si>
  <si>
    <t>Don's Small Engine</t>
  </si>
  <si>
    <t>O'Reily Auto Parts</t>
  </si>
  <si>
    <t>GT Tow Service</t>
  </si>
  <si>
    <t>Kansas City Freightliner Sales, Inc.</t>
  </si>
  <si>
    <t>VFIS</t>
  </si>
  <si>
    <t>DSG EQUIPMENT AND SUPLIES</t>
  </si>
  <si>
    <t>WEX BANK</t>
  </si>
  <si>
    <t>Coleman Eqipment</t>
  </si>
  <si>
    <t>CLIA Laboratory Program</t>
  </si>
  <si>
    <t>Paycor-SVC</t>
  </si>
  <si>
    <t>McKesson Medical-Surgical</t>
  </si>
  <si>
    <t>Helget Gas Products</t>
  </si>
  <si>
    <t>Macqueen Emergency Group</t>
  </si>
  <si>
    <t>Happy Times T-Shirts</t>
  </si>
  <si>
    <t>election cost</t>
  </si>
  <si>
    <t>Interest</t>
  </si>
  <si>
    <t>Account # 177-60520</t>
  </si>
  <si>
    <t>Acct 4873-0100-0040-3217</t>
  </si>
  <si>
    <t>July thru Dec</t>
  </si>
  <si>
    <t>water bill</t>
  </si>
  <si>
    <t>Account#1059</t>
  </si>
  <si>
    <t>Trash Disposal</t>
  </si>
  <si>
    <t>inv 9864626317</t>
  </si>
  <si>
    <t>Act. # 313238572</t>
  </si>
  <si>
    <t>Cust Nbr 183939</t>
  </si>
  <si>
    <t>inv 821501</t>
  </si>
  <si>
    <t>INV 60673</t>
  </si>
  <si>
    <t>Gel Pens</t>
  </si>
  <si>
    <t>relicense ambulance</t>
  </si>
  <si>
    <t>P06009</t>
  </si>
  <si>
    <t>INV 6080</t>
  </si>
  <si>
    <t>inv 043797</t>
  </si>
  <si>
    <t>Checking acct-KCT</t>
  </si>
  <si>
    <t>2000 · Accounts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</si>
</sst>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6943E-6DE2-451D-A319-E803B5E24962}">
  <dimension ref="A1:Y169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8" customWidth="1"/>
    <col min="6" max="6" width="26.85546875" style="18" customWidth="1"/>
    <col min="7" max="8" width="2.28515625" style="18" customWidth="1"/>
    <col min="9" max="9" width="11.85546875" style="18" bestFit="1" customWidth="1"/>
    <col min="10" max="10" width="2.28515625" style="18" customWidth="1"/>
    <col min="11" max="11" width="8.7109375" style="18" bestFit="1" customWidth="1"/>
    <col min="12" max="12" width="2.28515625" style="18" customWidth="1"/>
    <col min="13" max="13" width="6.7109375" style="18" bestFit="1" customWidth="1"/>
    <col min="14" max="14" width="2.28515625" style="18" customWidth="1"/>
    <col min="15" max="15" width="27.140625" style="18" bestFit="1" customWidth="1"/>
    <col min="16" max="16" width="2.28515625" style="18" customWidth="1"/>
    <col min="17" max="17" width="20.42578125" style="18" bestFit="1" customWidth="1"/>
    <col min="18" max="18" width="2.28515625" style="18" customWidth="1"/>
    <col min="19" max="19" width="3.28515625" style="18" bestFit="1" customWidth="1"/>
    <col min="20" max="20" width="2.28515625" style="18" customWidth="1"/>
    <col min="21" max="21" width="19.5703125" style="18" bestFit="1" customWidth="1"/>
    <col min="22" max="22" width="2.28515625" style="18" customWidth="1"/>
    <col min="23" max="23" width="8.42578125" style="18" bestFit="1" customWidth="1"/>
    <col min="24" max="24" width="2.28515625" style="18" customWidth="1"/>
    <col min="25" max="25" width="8.42578125" style="18" bestFit="1" customWidth="1"/>
  </cols>
  <sheetData>
    <row r="1" spans="1:25" s="17" customFormat="1" ht="15.75" thickBot="1" x14ac:dyDescent="0.3">
      <c r="A1" s="15"/>
      <c r="B1" s="15"/>
      <c r="C1" s="15"/>
      <c r="D1" s="15"/>
      <c r="E1" s="15"/>
      <c r="F1" s="15"/>
      <c r="G1" s="15"/>
      <c r="H1" s="15"/>
      <c r="I1" s="16" t="s">
        <v>0</v>
      </c>
      <c r="J1" s="15"/>
      <c r="K1" s="16" t="s">
        <v>1</v>
      </c>
      <c r="L1" s="15"/>
      <c r="M1" s="16" t="s">
        <v>2</v>
      </c>
      <c r="N1" s="15"/>
      <c r="O1" s="16" t="s">
        <v>3</v>
      </c>
      <c r="P1" s="15"/>
      <c r="Q1" s="16" t="s">
        <v>4</v>
      </c>
      <c r="R1" s="15"/>
      <c r="S1" s="16" t="s">
        <v>5</v>
      </c>
      <c r="T1" s="15"/>
      <c r="U1" s="16" t="s">
        <v>6</v>
      </c>
      <c r="V1" s="15"/>
      <c r="W1" s="16" t="s">
        <v>7</v>
      </c>
      <c r="X1" s="15"/>
      <c r="Y1" s="16" t="s">
        <v>8</v>
      </c>
    </row>
    <row r="2" spans="1:25" ht="15.75" thickTop="1" x14ac:dyDescent="0.25">
      <c r="A2" s="2"/>
      <c r="B2" s="2" t="s">
        <v>9</v>
      </c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4"/>
    </row>
    <row r="3" spans="1:25" x14ac:dyDescent="0.25">
      <c r="A3" s="2"/>
      <c r="B3" s="2"/>
      <c r="C3" s="2" t="s">
        <v>10</v>
      </c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  <c r="X3" s="2"/>
      <c r="Y3" s="4"/>
    </row>
    <row r="4" spans="1:25" x14ac:dyDescent="0.25">
      <c r="A4" s="2"/>
      <c r="B4" s="2"/>
      <c r="C4" s="2"/>
      <c r="D4" s="2" t="s">
        <v>11</v>
      </c>
      <c r="E4" s="2"/>
      <c r="F4" s="2"/>
      <c r="G4" s="2"/>
      <c r="H4" s="2"/>
      <c r="I4" s="2"/>
      <c r="J4" s="2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4"/>
    </row>
    <row r="5" spans="1:25" x14ac:dyDescent="0.25">
      <c r="A5" s="5"/>
      <c r="B5" s="5"/>
      <c r="C5" s="5"/>
      <c r="D5" s="5"/>
      <c r="E5" s="5"/>
      <c r="F5" s="5"/>
      <c r="G5" s="5"/>
      <c r="H5" s="5"/>
      <c r="I5" s="5" t="s">
        <v>96</v>
      </c>
      <c r="J5" s="5"/>
      <c r="K5" s="6">
        <v>44123</v>
      </c>
      <c r="L5" s="5"/>
      <c r="M5" s="5" t="s">
        <v>100</v>
      </c>
      <c r="N5" s="5"/>
      <c r="O5" s="5" t="s">
        <v>127</v>
      </c>
      <c r="P5" s="5"/>
      <c r="Q5" s="5"/>
      <c r="R5" s="5"/>
      <c r="S5" s="7"/>
      <c r="T5" s="5"/>
      <c r="U5" s="5" t="s">
        <v>181</v>
      </c>
      <c r="V5" s="5"/>
      <c r="W5" s="8">
        <v>-164.66</v>
      </c>
      <c r="X5" s="5"/>
      <c r="Y5" s="8">
        <f>ROUND(Y4+W5,5)</f>
        <v>-164.66</v>
      </c>
    </row>
    <row r="6" spans="1:25" ht="15.75" thickBot="1" x14ac:dyDescent="0.3">
      <c r="A6" s="5"/>
      <c r="B6" s="5"/>
      <c r="C6" s="5"/>
      <c r="D6" s="5"/>
      <c r="E6" s="5"/>
      <c r="F6" s="5"/>
      <c r="G6" s="5"/>
      <c r="H6" s="5"/>
      <c r="I6" s="5" t="s">
        <v>97</v>
      </c>
      <c r="J6" s="5"/>
      <c r="K6" s="6">
        <v>44134</v>
      </c>
      <c r="L6" s="5"/>
      <c r="M6" s="5" t="s">
        <v>101</v>
      </c>
      <c r="N6" s="5"/>
      <c r="O6" s="5" t="s">
        <v>128</v>
      </c>
      <c r="P6" s="5"/>
      <c r="Q6" s="5" t="s">
        <v>163</v>
      </c>
      <c r="R6" s="5"/>
      <c r="S6" s="7"/>
      <c r="T6" s="5"/>
      <c r="U6" s="5" t="s">
        <v>181</v>
      </c>
      <c r="V6" s="5"/>
      <c r="W6" s="9">
        <v>1234.28</v>
      </c>
      <c r="X6" s="5"/>
      <c r="Y6" s="9">
        <f>ROUND(Y5+W6,5)</f>
        <v>1069.6199999999999</v>
      </c>
    </row>
    <row r="7" spans="1:25" x14ac:dyDescent="0.25">
      <c r="A7" s="5"/>
      <c r="B7" s="5"/>
      <c r="C7" s="5"/>
      <c r="D7" s="5" t="s">
        <v>12</v>
      </c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8">
        <f>ROUND(SUM(W4:W6),5)</f>
        <v>1069.6199999999999</v>
      </c>
      <c r="X7" s="5"/>
      <c r="Y7" s="8">
        <f>Y6</f>
        <v>1069.6199999999999</v>
      </c>
    </row>
    <row r="8" spans="1:25" x14ac:dyDescent="0.25">
      <c r="A8" s="2"/>
      <c r="B8" s="2"/>
      <c r="C8" s="2"/>
      <c r="D8" s="2" t="s">
        <v>13</v>
      </c>
      <c r="E8" s="2"/>
      <c r="F8" s="2"/>
      <c r="G8" s="2"/>
      <c r="H8" s="2"/>
      <c r="I8" s="2"/>
      <c r="J8" s="2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/>
      <c r="X8" s="2"/>
      <c r="Y8" s="4"/>
    </row>
    <row r="9" spans="1:25" x14ac:dyDescent="0.25">
      <c r="A9" s="5"/>
      <c r="B9" s="5"/>
      <c r="C9" s="5"/>
      <c r="D9" s="5"/>
      <c r="E9" s="5"/>
      <c r="F9" s="5"/>
      <c r="G9" s="5"/>
      <c r="H9" s="5"/>
      <c r="I9" s="5" t="s">
        <v>96</v>
      </c>
      <c r="J9" s="5"/>
      <c r="K9" s="6">
        <v>44123</v>
      </c>
      <c r="L9" s="5"/>
      <c r="M9" s="5" t="s">
        <v>100</v>
      </c>
      <c r="N9" s="5"/>
      <c r="O9" s="5" t="s">
        <v>127</v>
      </c>
      <c r="P9" s="5"/>
      <c r="Q9" s="5"/>
      <c r="R9" s="5"/>
      <c r="S9" s="7"/>
      <c r="T9" s="5"/>
      <c r="U9" s="5" t="s">
        <v>181</v>
      </c>
      <c r="V9" s="5"/>
      <c r="W9" s="8">
        <v>-277.16000000000003</v>
      </c>
      <c r="X9" s="5"/>
      <c r="Y9" s="8">
        <f>ROUND(Y8+W9,5)</f>
        <v>-277.16000000000003</v>
      </c>
    </row>
    <row r="10" spans="1:25" ht="15.75" thickBot="1" x14ac:dyDescent="0.3">
      <c r="A10" s="5"/>
      <c r="B10" s="5"/>
      <c r="C10" s="5"/>
      <c r="D10" s="5"/>
      <c r="E10" s="5"/>
      <c r="F10" s="5"/>
      <c r="G10" s="5"/>
      <c r="H10" s="5"/>
      <c r="I10" s="5" t="s">
        <v>97</v>
      </c>
      <c r="J10" s="5"/>
      <c r="K10" s="6">
        <v>44134</v>
      </c>
      <c r="L10" s="5"/>
      <c r="M10" s="5"/>
      <c r="N10" s="5"/>
      <c r="O10" s="5"/>
      <c r="P10" s="5"/>
      <c r="Q10" s="5" t="s">
        <v>97</v>
      </c>
      <c r="R10" s="5"/>
      <c r="S10" s="7"/>
      <c r="T10" s="5"/>
      <c r="U10" s="5" t="s">
        <v>181</v>
      </c>
      <c r="V10" s="5"/>
      <c r="W10" s="9">
        <v>2077.62</v>
      </c>
      <c r="X10" s="5"/>
      <c r="Y10" s="9">
        <f>ROUND(Y9+W10,5)</f>
        <v>1800.46</v>
      </c>
    </row>
    <row r="11" spans="1:25" x14ac:dyDescent="0.25">
      <c r="A11" s="5"/>
      <c r="B11" s="5"/>
      <c r="C11" s="5"/>
      <c r="D11" s="5" t="s">
        <v>14</v>
      </c>
      <c r="E11" s="5"/>
      <c r="F11" s="5"/>
      <c r="G11" s="5"/>
      <c r="H11" s="5"/>
      <c r="I11" s="5"/>
      <c r="J11" s="5"/>
      <c r="K11" s="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8">
        <f>ROUND(SUM(W8:W10),5)</f>
        <v>1800.46</v>
      </c>
      <c r="X11" s="5"/>
      <c r="Y11" s="8">
        <f>Y10</f>
        <v>1800.46</v>
      </c>
    </row>
    <row r="12" spans="1:25" x14ac:dyDescent="0.25">
      <c r="A12" s="2"/>
      <c r="B12" s="2"/>
      <c r="C12" s="2"/>
      <c r="D12" s="2" t="s">
        <v>15</v>
      </c>
      <c r="E12" s="2"/>
      <c r="F12" s="2"/>
      <c r="G12" s="2"/>
      <c r="H12" s="2"/>
      <c r="I12" s="2"/>
      <c r="J12" s="2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/>
      <c r="X12" s="2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 t="s">
        <v>97</v>
      </c>
      <c r="J13" s="5"/>
      <c r="K13" s="6">
        <v>44134</v>
      </c>
      <c r="L13" s="5"/>
      <c r="M13" s="5"/>
      <c r="N13" s="5"/>
      <c r="O13" s="5"/>
      <c r="P13" s="5"/>
      <c r="Q13" s="5" t="s">
        <v>97</v>
      </c>
      <c r="R13" s="5"/>
      <c r="S13" s="7"/>
      <c r="T13" s="5"/>
      <c r="U13" s="5" t="s">
        <v>181</v>
      </c>
      <c r="V13" s="5"/>
      <c r="W13" s="8">
        <v>986.44</v>
      </c>
      <c r="X13" s="5"/>
      <c r="Y13" s="8">
        <f>ROUND(Y12+W13,5)</f>
        <v>986.44</v>
      </c>
    </row>
    <row r="14" spans="1:25" x14ac:dyDescent="0.25">
      <c r="A14" s="5"/>
      <c r="B14" s="5"/>
      <c r="C14" s="5"/>
      <c r="D14" s="5"/>
      <c r="E14" s="5"/>
      <c r="F14" s="5"/>
      <c r="G14" s="5"/>
      <c r="H14" s="5"/>
      <c r="I14" s="5" t="s">
        <v>97</v>
      </c>
      <c r="J14" s="5"/>
      <c r="K14" s="6">
        <v>44134</v>
      </c>
      <c r="L14" s="5"/>
      <c r="M14" s="5"/>
      <c r="N14" s="5"/>
      <c r="O14" s="5"/>
      <c r="P14" s="5"/>
      <c r="Q14" s="5" t="s">
        <v>97</v>
      </c>
      <c r="R14" s="5"/>
      <c r="S14" s="7"/>
      <c r="T14" s="5"/>
      <c r="U14" s="5" t="s">
        <v>181</v>
      </c>
      <c r="V14" s="5"/>
      <c r="W14" s="8">
        <v>350.24</v>
      </c>
      <c r="X14" s="5"/>
      <c r="Y14" s="8">
        <f>ROUND(Y13+W14,5)</f>
        <v>1336.68</v>
      </c>
    </row>
    <row r="15" spans="1:25" x14ac:dyDescent="0.25">
      <c r="A15" s="5"/>
      <c r="B15" s="5"/>
      <c r="C15" s="5"/>
      <c r="D15" s="5"/>
      <c r="E15" s="5"/>
      <c r="F15" s="5"/>
      <c r="G15" s="5"/>
      <c r="H15" s="5"/>
      <c r="I15" s="5" t="s">
        <v>97</v>
      </c>
      <c r="J15" s="5"/>
      <c r="K15" s="6">
        <v>44134</v>
      </c>
      <c r="L15" s="5"/>
      <c r="M15" s="5"/>
      <c r="N15" s="5"/>
      <c r="O15" s="5"/>
      <c r="P15" s="5"/>
      <c r="Q15" s="5" t="s">
        <v>97</v>
      </c>
      <c r="R15" s="5"/>
      <c r="S15" s="7"/>
      <c r="T15" s="5"/>
      <c r="U15" s="5" t="s">
        <v>181</v>
      </c>
      <c r="V15" s="5"/>
      <c r="W15" s="8">
        <v>1633.27</v>
      </c>
      <c r="X15" s="5"/>
      <c r="Y15" s="8">
        <f>ROUND(Y14+W15,5)</f>
        <v>2969.95</v>
      </c>
    </row>
    <row r="16" spans="1:25" x14ac:dyDescent="0.25">
      <c r="A16" s="5"/>
      <c r="B16" s="5"/>
      <c r="C16" s="5"/>
      <c r="D16" s="5"/>
      <c r="E16" s="5"/>
      <c r="F16" s="5"/>
      <c r="G16" s="5"/>
      <c r="H16" s="5"/>
      <c r="I16" s="5" t="s">
        <v>97</v>
      </c>
      <c r="J16" s="5"/>
      <c r="K16" s="6">
        <v>44134</v>
      </c>
      <c r="L16" s="5"/>
      <c r="M16" s="5"/>
      <c r="N16" s="5"/>
      <c r="O16" s="5"/>
      <c r="P16" s="5"/>
      <c r="Q16" s="5" t="s">
        <v>97</v>
      </c>
      <c r="R16" s="5"/>
      <c r="S16" s="7"/>
      <c r="T16" s="5"/>
      <c r="U16" s="5" t="s">
        <v>181</v>
      </c>
      <c r="V16" s="5"/>
      <c r="W16" s="8">
        <v>2711.62</v>
      </c>
      <c r="X16" s="5"/>
      <c r="Y16" s="8">
        <f>ROUND(Y15+W16,5)</f>
        <v>5681.57</v>
      </c>
    </row>
    <row r="17" spans="1:25" x14ac:dyDescent="0.25">
      <c r="A17" s="5"/>
      <c r="B17" s="5"/>
      <c r="C17" s="5"/>
      <c r="D17" s="5"/>
      <c r="E17" s="5"/>
      <c r="F17" s="5"/>
      <c r="G17" s="5"/>
      <c r="H17" s="5"/>
      <c r="I17" s="5" t="s">
        <v>97</v>
      </c>
      <c r="J17" s="5"/>
      <c r="K17" s="6">
        <v>44134</v>
      </c>
      <c r="L17" s="5"/>
      <c r="M17" s="5" t="s">
        <v>102</v>
      </c>
      <c r="N17" s="5"/>
      <c r="O17" s="5" t="s">
        <v>129</v>
      </c>
      <c r="P17" s="5"/>
      <c r="Q17" s="5" t="s">
        <v>97</v>
      </c>
      <c r="R17" s="5"/>
      <c r="S17" s="7"/>
      <c r="T17" s="5"/>
      <c r="U17" s="5" t="s">
        <v>181</v>
      </c>
      <c r="V17" s="5"/>
      <c r="W17" s="8">
        <v>239.35</v>
      </c>
      <c r="X17" s="5"/>
      <c r="Y17" s="8">
        <f>ROUND(Y16+W17,5)</f>
        <v>5920.92</v>
      </c>
    </row>
    <row r="18" spans="1:25" x14ac:dyDescent="0.25">
      <c r="A18" s="5"/>
      <c r="B18" s="5"/>
      <c r="C18" s="5"/>
      <c r="D18" s="5"/>
      <c r="E18" s="5"/>
      <c r="F18" s="5"/>
      <c r="G18" s="5"/>
      <c r="H18" s="5"/>
      <c r="I18" s="5" t="s">
        <v>97</v>
      </c>
      <c r="J18" s="5"/>
      <c r="K18" s="6">
        <v>44134</v>
      </c>
      <c r="L18" s="5"/>
      <c r="M18" s="5" t="s">
        <v>101</v>
      </c>
      <c r="N18" s="5"/>
      <c r="O18" s="5" t="s">
        <v>129</v>
      </c>
      <c r="P18" s="5"/>
      <c r="Q18" s="5" t="s">
        <v>97</v>
      </c>
      <c r="R18" s="5"/>
      <c r="S18" s="7"/>
      <c r="T18" s="5"/>
      <c r="U18" s="5" t="s">
        <v>181</v>
      </c>
      <c r="V18" s="5"/>
      <c r="W18" s="8">
        <v>1334.07</v>
      </c>
      <c r="X18" s="5"/>
      <c r="Y18" s="8">
        <f>ROUND(Y17+W18,5)</f>
        <v>7254.99</v>
      </c>
    </row>
    <row r="19" spans="1:25" x14ac:dyDescent="0.25">
      <c r="A19" s="5"/>
      <c r="B19" s="5"/>
      <c r="C19" s="5"/>
      <c r="D19" s="5"/>
      <c r="E19" s="5"/>
      <c r="F19" s="5"/>
      <c r="G19" s="5"/>
      <c r="H19" s="5"/>
      <c r="I19" s="5" t="s">
        <v>97</v>
      </c>
      <c r="J19" s="5"/>
      <c r="K19" s="6">
        <v>44134</v>
      </c>
      <c r="L19" s="5"/>
      <c r="M19" s="5" t="s">
        <v>101</v>
      </c>
      <c r="N19" s="5"/>
      <c r="O19" s="5" t="s">
        <v>130</v>
      </c>
      <c r="P19" s="5"/>
      <c r="Q19" s="5" t="s">
        <v>97</v>
      </c>
      <c r="R19" s="5"/>
      <c r="S19" s="7"/>
      <c r="T19" s="5"/>
      <c r="U19" s="5" t="s">
        <v>181</v>
      </c>
      <c r="V19" s="5"/>
      <c r="W19" s="8">
        <v>254.48</v>
      </c>
      <c r="X19" s="5"/>
      <c r="Y19" s="8">
        <f>ROUND(Y18+W19,5)</f>
        <v>7509.47</v>
      </c>
    </row>
    <row r="20" spans="1:25" x14ac:dyDescent="0.25">
      <c r="A20" s="5"/>
      <c r="B20" s="5"/>
      <c r="C20" s="5"/>
      <c r="D20" s="5"/>
      <c r="E20" s="5"/>
      <c r="F20" s="5"/>
      <c r="G20" s="5"/>
      <c r="H20" s="5"/>
      <c r="I20" s="5" t="s">
        <v>97</v>
      </c>
      <c r="J20" s="5"/>
      <c r="K20" s="6">
        <v>44134</v>
      </c>
      <c r="L20" s="5"/>
      <c r="M20" s="5" t="s">
        <v>101</v>
      </c>
      <c r="N20" s="5"/>
      <c r="O20" s="5" t="s">
        <v>129</v>
      </c>
      <c r="P20" s="5"/>
      <c r="Q20" s="5" t="s">
        <v>97</v>
      </c>
      <c r="R20" s="5"/>
      <c r="S20" s="7"/>
      <c r="T20" s="5"/>
      <c r="U20" s="5" t="s">
        <v>181</v>
      </c>
      <c r="V20" s="5"/>
      <c r="W20" s="8">
        <v>141.55000000000001</v>
      </c>
      <c r="X20" s="5"/>
      <c r="Y20" s="8">
        <f>ROUND(Y19+W20,5)</f>
        <v>7651.02</v>
      </c>
    </row>
    <row r="21" spans="1:25" x14ac:dyDescent="0.25">
      <c r="A21" s="5"/>
      <c r="B21" s="5"/>
      <c r="C21" s="5"/>
      <c r="D21" s="5"/>
      <c r="E21" s="5"/>
      <c r="F21" s="5"/>
      <c r="G21" s="5"/>
      <c r="H21" s="5"/>
      <c r="I21" s="5" t="s">
        <v>97</v>
      </c>
      <c r="J21" s="5"/>
      <c r="K21" s="6">
        <v>44134</v>
      </c>
      <c r="L21" s="5"/>
      <c r="M21" s="5" t="s">
        <v>101</v>
      </c>
      <c r="N21" s="5"/>
      <c r="O21" s="5" t="s">
        <v>129</v>
      </c>
      <c r="P21" s="5"/>
      <c r="Q21" s="5" t="s">
        <v>97</v>
      </c>
      <c r="R21" s="5"/>
      <c r="S21" s="7"/>
      <c r="T21" s="5"/>
      <c r="U21" s="5" t="s">
        <v>181</v>
      </c>
      <c r="V21" s="5"/>
      <c r="W21" s="8">
        <v>535.73</v>
      </c>
      <c r="X21" s="5"/>
      <c r="Y21" s="8">
        <f>ROUND(Y20+W21,5)</f>
        <v>8186.75</v>
      </c>
    </row>
    <row r="22" spans="1:25" x14ac:dyDescent="0.25">
      <c r="A22" s="5"/>
      <c r="B22" s="5"/>
      <c r="C22" s="5"/>
      <c r="D22" s="5"/>
      <c r="E22" s="5"/>
      <c r="F22" s="5"/>
      <c r="G22" s="5"/>
      <c r="H22" s="5"/>
      <c r="I22" s="5" t="s">
        <v>97</v>
      </c>
      <c r="J22" s="5"/>
      <c r="K22" s="6">
        <v>44134</v>
      </c>
      <c r="L22" s="5"/>
      <c r="M22" s="5" t="s">
        <v>101</v>
      </c>
      <c r="N22" s="5"/>
      <c r="O22" s="5" t="s">
        <v>129</v>
      </c>
      <c r="P22" s="5"/>
      <c r="Q22" s="5" t="s">
        <v>97</v>
      </c>
      <c r="R22" s="5"/>
      <c r="S22" s="7"/>
      <c r="T22" s="5"/>
      <c r="U22" s="5" t="s">
        <v>181</v>
      </c>
      <c r="V22" s="5"/>
      <c r="W22" s="8">
        <v>884</v>
      </c>
      <c r="X22" s="5"/>
      <c r="Y22" s="8">
        <f>ROUND(Y21+W22,5)</f>
        <v>9070.75</v>
      </c>
    </row>
    <row r="23" spans="1:25" x14ac:dyDescent="0.25">
      <c r="A23" s="5"/>
      <c r="B23" s="5"/>
      <c r="C23" s="5"/>
      <c r="D23" s="5"/>
      <c r="E23" s="5"/>
      <c r="F23" s="5"/>
      <c r="G23" s="5"/>
      <c r="H23" s="5"/>
      <c r="I23" s="5" t="s">
        <v>97</v>
      </c>
      <c r="J23" s="5"/>
      <c r="K23" s="6">
        <v>44134</v>
      </c>
      <c r="L23" s="5"/>
      <c r="M23" s="5" t="s">
        <v>101</v>
      </c>
      <c r="N23" s="5"/>
      <c r="O23" s="5" t="s">
        <v>129</v>
      </c>
      <c r="P23" s="5"/>
      <c r="Q23" s="5" t="s">
        <v>97</v>
      </c>
      <c r="R23" s="5"/>
      <c r="S23" s="7"/>
      <c r="T23" s="5"/>
      <c r="U23" s="5" t="s">
        <v>181</v>
      </c>
      <c r="V23" s="5"/>
      <c r="W23" s="8">
        <v>962.02</v>
      </c>
      <c r="X23" s="5"/>
      <c r="Y23" s="8">
        <f>ROUND(Y22+W23,5)</f>
        <v>10032.77</v>
      </c>
    </row>
    <row r="24" spans="1:25" x14ac:dyDescent="0.25">
      <c r="A24" s="5"/>
      <c r="B24" s="5"/>
      <c r="C24" s="5"/>
      <c r="D24" s="5"/>
      <c r="E24" s="5"/>
      <c r="F24" s="5"/>
      <c r="G24" s="5"/>
      <c r="H24" s="5"/>
      <c r="I24" s="5" t="s">
        <v>97</v>
      </c>
      <c r="J24" s="5"/>
      <c r="K24" s="6">
        <v>44134</v>
      </c>
      <c r="L24" s="5"/>
      <c r="M24" s="5" t="s">
        <v>101</v>
      </c>
      <c r="N24" s="5"/>
      <c r="O24" s="5" t="s">
        <v>129</v>
      </c>
      <c r="P24" s="5"/>
      <c r="Q24" s="5" t="s">
        <v>97</v>
      </c>
      <c r="R24" s="5"/>
      <c r="S24" s="7"/>
      <c r="T24" s="5"/>
      <c r="U24" s="5" t="s">
        <v>181</v>
      </c>
      <c r="V24" s="5"/>
      <c r="W24" s="8">
        <v>106.23</v>
      </c>
      <c r="X24" s="5"/>
      <c r="Y24" s="8">
        <f>ROUND(Y23+W24,5)</f>
        <v>10139</v>
      </c>
    </row>
    <row r="25" spans="1:25" x14ac:dyDescent="0.25">
      <c r="A25" s="5"/>
      <c r="B25" s="5"/>
      <c r="C25" s="5"/>
      <c r="D25" s="5"/>
      <c r="E25" s="5"/>
      <c r="F25" s="5"/>
      <c r="G25" s="5"/>
      <c r="H25" s="5"/>
      <c r="I25" s="5" t="s">
        <v>97</v>
      </c>
      <c r="J25" s="5"/>
      <c r="K25" s="6">
        <v>44134</v>
      </c>
      <c r="L25" s="5"/>
      <c r="M25" s="5" t="s">
        <v>101</v>
      </c>
      <c r="N25" s="5"/>
      <c r="O25" s="5" t="s">
        <v>131</v>
      </c>
      <c r="P25" s="5"/>
      <c r="Q25" s="5" t="s">
        <v>97</v>
      </c>
      <c r="R25" s="5"/>
      <c r="S25" s="7"/>
      <c r="T25" s="5"/>
      <c r="U25" s="5" t="s">
        <v>181</v>
      </c>
      <c r="V25" s="5"/>
      <c r="W25" s="8">
        <v>1898.5</v>
      </c>
      <c r="X25" s="5"/>
      <c r="Y25" s="8">
        <f>ROUND(Y24+W25,5)</f>
        <v>12037.5</v>
      </c>
    </row>
    <row r="26" spans="1:25" x14ac:dyDescent="0.25">
      <c r="A26" s="5"/>
      <c r="B26" s="5"/>
      <c r="C26" s="5"/>
      <c r="D26" s="5"/>
      <c r="E26" s="5"/>
      <c r="F26" s="5"/>
      <c r="G26" s="5"/>
      <c r="H26" s="5"/>
      <c r="I26" s="5" t="s">
        <v>97</v>
      </c>
      <c r="J26" s="5"/>
      <c r="K26" s="6">
        <v>44134</v>
      </c>
      <c r="L26" s="5"/>
      <c r="M26" s="5" t="s">
        <v>101</v>
      </c>
      <c r="N26" s="5"/>
      <c r="O26" s="5" t="s">
        <v>129</v>
      </c>
      <c r="P26" s="5"/>
      <c r="Q26" s="5" t="s">
        <v>97</v>
      </c>
      <c r="R26" s="5"/>
      <c r="S26" s="7"/>
      <c r="T26" s="5"/>
      <c r="U26" s="5" t="s">
        <v>181</v>
      </c>
      <c r="V26" s="5"/>
      <c r="W26" s="8">
        <v>367.33</v>
      </c>
      <c r="X26" s="5"/>
      <c r="Y26" s="8">
        <f>ROUND(Y25+W26,5)</f>
        <v>12404.83</v>
      </c>
    </row>
    <row r="27" spans="1:25" x14ac:dyDescent="0.25">
      <c r="A27" s="5"/>
      <c r="B27" s="5"/>
      <c r="C27" s="5"/>
      <c r="D27" s="5"/>
      <c r="E27" s="5"/>
      <c r="F27" s="5"/>
      <c r="G27" s="5"/>
      <c r="H27" s="5"/>
      <c r="I27" s="5" t="s">
        <v>97</v>
      </c>
      <c r="J27" s="5"/>
      <c r="K27" s="6">
        <v>44134</v>
      </c>
      <c r="L27" s="5"/>
      <c r="M27" s="5" t="s">
        <v>103</v>
      </c>
      <c r="N27" s="5"/>
      <c r="O27" s="5" t="s">
        <v>129</v>
      </c>
      <c r="P27" s="5"/>
      <c r="Q27" s="5" t="s">
        <v>97</v>
      </c>
      <c r="R27" s="5"/>
      <c r="S27" s="7"/>
      <c r="T27" s="5"/>
      <c r="U27" s="5" t="s">
        <v>181</v>
      </c>
      <c r="V27" s="5"/>
      <c r="W27" s="8">
        <v>114.76</v>
      </c>
      <c r="X27" s="5"/>
      <c r="Y27" s="8">
        <f>ROUND(Y26+W27,5)</f>
        <v>12519.59</v>
      </c>
    </row>
    <row r="28" spans="1:25" x14ac:dyDescent="0.25">
      <c r="A28" s="5"/>
      <c r="B28" s="5"/>
      <c r="C28" s="5"/>
      <c r="D28" s="5"/>
      <c r="E28" s="5"/>
      <c r="F28" s="5"/>
      <c r="G28" s="5"/>
      <c r="H28" s="5"/>
      <c r="I28" s="5" t="s">
        <v>97</v>
      </c>
      <c r="J28" s="5"/>
      <c r="K28" s="6">
        <v>44134</v>
      </c>
      <c r="L28" s="5"/>
      <c r="M28" s="5" t="s">
        <v>103</v>
      </c>
      <c r="N28" s="5"/>
      <c r="O28" s="5" t="s">
        <v>129</v>
      </c>
      <c r="P28" s="5"/>
      <c r="Q28" s="5" t="s">
        <v>97</v>
      </c>
      <c r="R28" s="5"/>
      <c r="S28" s="7"/>
      <c r="T28" s="5"/>
      <c r="U28" s="5" t="s">
        <v>181</v>
      </c>
      <c r="V28" s="5"/>
      <c r="W28" s="8">
        <v>548.09</v>
      </c>
      <c r="X28" s="5"/>
      <c r="Y28" s="8">
        <f>ROUND(Y27+W28,5)</f>
        <v>13067.68</v>
      </c>
    </row>
    <row r="29" spans="1:25" ht="15.75" thickBot="1" x14ac:dyDescent="0.3">
      <c r="A29" s="5"/>
      <c r="B29" s="5"/>
      <c r="C29" s="5"/>
      <c r="D29" s="5"/>
      <c r="E29" s="5"/>
      <c r="F29" s="5"/>
      <c r="G29" s="5"/>
      <c r="H29" s="5"/>
      <c r="I29" s="5" t="s">
        <v>97</v>
      </c>
      <c r="J29" s="5"/>
      <c r="K29" s="6">
        <v>44134</v>
      </c>
      <c r="L29" s="5"/>
      <c r="M29" s="5" t="s">
        <v>101</v>
      </c>
      <c r="N29" s="5"/>
      <c r="O29" s="5" t="s">
        <v>132</v>
      </c>
      <c r="P29" s="5"/>
      <c r="Q29" s="5" t="s">
        <v>97</v>
      </c>
      <c r="R29" s="5"/>
      <c r="S29" s="7"/>
      <c r="T29" s="5"/>
      <c r="U29" s="5" t="s">
        <v>181</v>
      </c>
      <c r="V29" s="5"/>
      <c r="W29" s="9">
        <v>110.19</v>
      </c>
      <c r="X29" s="5"/>
      <c r="Y29" s="9">
        <f>ROUND(Y28+W29,5)</f>
        <v>13177.87</v>
      </c>
    </row>
    <row r="30" spans="1:25" x14ac:dyDescent="0.25">
      <c r="A30" s="5"/>
      <c r="B30" s="5"/>
      <c r="C30" s="5"/>
      <c r="D30" s="5" t="s">
        <v>16</v>
      </c>
      <c r="E30" s="5"/>
      <c r="F30" s="5"/>
      <c r="G30" s="5"/>
      <c r="H30" s="5"/>
      <c r="I30" s="5"/>
      <c r="J30" s="5"/>
      <c r="K30" s="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8">
        <f>ROUND(SUM(W12:W29),5)</f>
        <v>13177.87</v>
      </c>
      <c r="X30" s="5"/>
      <c r="Y30" s="8">
        <f>Y29</f>
        <v>13177.87</v>
      </c>
    </row>
    <row r="31" spans="1:25" x14ac:dyDescent="0.25">
      <c r="A31" s="2"/>
      <c r="B31" s="2"/>
      <c r="C31" s="2"/>
      <c r="D31" s="2" t="s">
        <v>17</v>
      </c>
      <c r="E31" s="2"/>
      <c r="F31" s="2"/>
      <c r="G31" s="2"/>
      <c r="H31" s="2"/>
      <c r="I31" s="2"/>
      <c r="J31" s="2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4"/>
      <c r="X31" s="2"/>
      <c r="Y31" s="4"/>
    </row>
    <row r="32" spans="1:25" ht="15.75" thickBot="1" x14ac:dyDescent="0.3">
      <c r="A32" s="1"/>
      <c r="B32" s="1"/>
      <c r="C32" s="1"/>
      <c r="D32" s="1"/>
      <c r="E32" s="1"/>
      <c r="F32" s="1"/>
      <c r="G32" s="5"/>
      <c r="H32" s="5"/>
      <c r="I32" s="5" t="s">
        <v>97</v>
      </c>
      <c r="J32" s="5"/>
      <c r="K32" s="6">
        <v>44135</v>
      </c>
      <c r="L32" s="5"/>
      <c r="M32" s="5"/>
      <c r="N32" s="5"/>
      <c r="O32" s="5"/>
      <c r="P32" s="5"/>
      <c r="Q32" s="5" t="s">
        <v>164</v>
      </c>
      <c r="R32" s="5"/>
      <c r="S32" s="7"/>
      <c r="T32" s="5"/>
      <c r="U32" s="5" t="s">
        <v>181</v>
      </c>
      <c r="V32" s="5"/>
      <c r="W32" s="10">
        <v>7.28</v>
      </c>
      <c r="X32" s="5"/>
      <c r="Y32" s="10">
        <f>ROUND(Y31+W32,5)</f>
        <v>7.28</v>
      </c>
    </row>
    <row r="33" spans="1:25" ht="15.75" thickBot="1" x14ac:dyDescent="0.3">
      <c r="A33" s="5"/>
      <c r="B33" s="5"/>
      <c r="C33" s="5"/>
      <c r="D33" s="5" t="s">
        <v>18</v>
      </c>
      <c r="E33" s="5"/>
      <c r="F33" s="5"/>
      <c r="G33" s="5"/>
      <c r="H33" s="5"/>
      <c r="I33" s="5"/>
      <c r="J33" s="5"/>
      <c r="K33" s="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1">
        <f>ROUND(SUM(W31:W32),5)</f>
        <v>7.28</v>
      </c>
      <c r="X33" s="5"/>
      <c r="Y33" s="11">
        <f>Y32</f>
        <v>7.28</v>
      </c>
    </row>
    <row r="34" spans="1:25" x14ac:dyDescent="0.25">
      <c r="A34" s="5"/>
      <c r="B34" s="5"/>
      <c r="C34" s="5" t="s">
        <v>19</v>
      </c>
      <c r="D34" s="5"/>
      <c r="E34" s="5"/>
      <c r="F34" s="5"/>
      <c r="G34" s="5"/>
      <c r="H34" s="5"/>
      <c r="I34" s="5"/>
      <c r="J34" s="5"/>
      <c r="K34" s="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8">
        <f>ROUND(W7+W11+W30+W33,5)</f>
        <v>16055.23</v>
      </c>
      <c r="X34" s="5"/>
      <c r="Y34" s="8">
        <f>ROUND(Y7+Y11+Y30+Y33,5)</f>
        <v>16055.23</v>
      </c>
    </row>
    <row r="35" spans="1:25" x14ac:dyDescent="0.25">
      <c r="A35" s="2"/>
      <c r="B35" s="2"/>
      <c r="C35" s="2" t="s">
        <v>20</v>
      </c>
      <c r="D35" s="2"/>
      <c r="E35" s="2"/>
      <c r="F35" s="2"/>
      <c r="G35" s="2"/>
      <c r="H35" s="2"/>
      <c r="I35" s="2"/>
      <c r="J35" s="2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4"/>
      <c r="X35" s="2"/>
      <c r="Y35" s="4"/>
    </row>
    <row r="36" spans="1:25" x14ac:dyDescent="0.25">
      <c r="A36" s="2"/>
      <c r="B36" s="2"/>
      <c r="C36" s="2"/>
      <c r="D36" s="2" t="s">
        <v>21</v>
      </c>
      <c r="E36" s="2"/>
      <c r="F36" s="2"/>
      <c r="G36" s="2"/>
      <c r="H36" s="2"/>
      <c r="I36" s="2"/>
      <c r="J36" s="2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4"/>
      <c r="X36" s="2"/>
      <c r="Y36" s="4"/>
    </row>
    <row r="37" spans="1:25" x14ac:dyDescent="0.25">
      <c r="A37" s="2"/>
      <c r="B37" s="2"/>
      <c r="C37" s="2"/>
      <c r="D37" s="2"/>
      <c r="E37" s="2" t="s">
        <v>22</v>
      </c>
      <c r="F37" s="2"/>
      <c r="G37" s="2"/>
      <c r="H37" s="2"/>
      <c r="I37" s="2"/>
      <c r="J37" s="2"/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4"/>
      <c r="X37" s="2"/>
      <c r="Y37" s="4"/>
    </row>
    <row r="38" spans="1:25" x14ac:dyDescent="0.25">
      <c r="A38" s="5"/>
      <c r="B38" s="5"/>
      <c r="C38" s="5"/>
      <c r="D38" s="5"/>
      <c r="E38" s="5"/>
      <c r="F38" s="5"/>
      <c r="G38" s="5"/>
      <c r="H38" s="5"/>
      <c r="I38" s="5" t="s">
        <v>96</v>
      </c>
      <c r="J38" s="5"/>
      <c r="K38" s="6">
        <v>44106</v>
      </c>
      <c r="L38" s="5"/>
      <c r="M38" s="5" t="s">
        <v>104</v>
      </c>
      <c r="N38" s="5"/>
      <c r="O38" s="5" t="s">
        <v>104</v>
      </c>
      <c r="P38" s="5"/>
      <c r="Q38" s="5"/>
      <c r="R38" s="5"/>
      <c r="S38" s="7"/>
      <c r="T38" s="5"/>
      <c r="U38" s="5" t="s">
        <v>181</v>
      </c>
      <c r="V38" s="5"/>
      <c r="W38" s="8">
        <v>-429.85</v>
      </c>
      <c r="X38" s="5"/>
      <c r="Y38" s="8">
        <f>ROUND(Y37+W38,5)</f>
        <v>-429.85</v>
      </c>
    </row>
    <row r="39" spans="1:25" x14ac:dyDescent="0.25">
      <c r="A39" s="5"/>
      <c r="B39" s="5"/>
      <c r="C39" s="5"/>
      <c r="D39" s="5"/>
      <c r="E39" s="5"/>
      <c r="F39" s="5"/>
      <c r="G39" s="5"/>
      <c r="H39" s="5"/>
      <c r="I39" s="5" t="s">
        <v>96</v>
      </c>
      <c r="J39" s="5"/>
      <c r="K39" s="6">
        <v>44120</v>
      </c>
      <c r="L39" s="5"/>
      <c r="M39" s="5" t="s">
        <v>105</v>
      </c>
      <c r="N39" s="5"/>
      <c r="O39" s="5" t="s">
        <v>104</v>
      </c>
      <c r="P39" s="5"/>
      <c r="Q39" s="5"/>
      <c r="R39" s="5"/>
      <c r="S39" s="7"/>
      <c r="T39" s="5"/>
      <c r="U39" s="5" t="s">
        <v>181</v>
      </c>
      <c r="V39" s="5"/>
      <c r="W39" s="8">
        <v>-429.85</v>
      </c>
      <c r="X39" s="5"/>
      <c r="Y39" s="8">
        <f>ROUND(Y38+W39,5)</f>
        <v>-859.7</v>
      </c>
    </row>
    <row r="40" spans="1:25" x14ac:dyDescent="0.25">
      <c r="A40" s="5"/>
      <c r="B40" s="5"/>
      <c r="C40" s="5"/>
      <c r="D40" s="5"/>
      <c r="E40" s="5"/>
      <c r="F40" s="5"/>
      <c r="G40" s="5"/>
      <c r="H40" s="5"/>
      <c r="I40" s="5" t="s">
        <v>97</v>
      </c>
      <c r="J40" s="5"/>
      <c r="K40" s="6">
        <v>44134</v>
      </c>
      <c r="L40" s="5"/>
      <c r="M40" s="5"/>
      <c r="N40" s="5"/>
      <c r="O40" s="5"/>
      <c r="P40" s="5"/>
      <c r="Q40" s="5" t="s">
        <v>97</v>
      </c>
      <c r="R40" s="5"/>
      <c r="S40" s="7"/>
      <c r="T40" s="5"/>
      <c r="U40" s="5" t="s">
        <v>181</v>
      </c>
      <c r="V40" s="5"/>
      <c r="W40" s="8">
        <v>-1481.96</v>
      </c>
      <c r="X40" s="5"/>
      <c r="Y40" s="8">
        <f>ROUND(Y39+W40,5)</f>
        <v>-2341.66</v>
      </c>
    </row>
    <row r="41" spans="1:25" x14ac:dyDescent="0.25">
      <c r="A41" s="5"/>
      <c r="B41" s="5"/>
      <c r="C41" s="5"/>
      <c r="D41" s="5"/>
      <c r="E41" s="5"/>
      <c r="F41" s="5"/>
      <c r="G41" s="5"/>
      <c r="H41" s="5"/>
      <c r="I41" s="5" t="s">
        <v>96</v>
      </c>
      <c r="J41" s="5"/>
      <c r="K41" s="6">
        <v>44134</v>
      </c>
      <c r="L41" s="5"/>
      <c r="M41" s="5" t="s">
        <v>106</v>
      </c>
      <c r="N41" s="5"/>
      <c r="O41" s="5" t="s">
        <v>104</v>
      </c>
      <c r="P41" s="5"/>
      <c r="Q41" s="5"/>
      <c r="R41" s="5"/>
      <c r="S41" s="7"/>
      <c r="T41" s="5"/>
      <c r="U41" s="5" t="s">
        <v>181</v>
      </c>
      <c r="V41" s="5"/>
      <c r="W41" s="8">
        <v>-429.85</v>
      </c>
      <c r="X41" s="5"/>
      <c r="Y41" s="8">
        <f>ROUND(Y40+W41,5)</f>
        <v>-2771.51</v>
      </c>
    </row>
    <row r="42" spans="1:25" ht="15.75" thickBot="1" x14ac:dyDescent="0.3">
      <c r="A42" s="5"/>
      <c r="B42" s="5"/>
      <c r="C42" s="5"/>
      <c r="D42" s="5"/>
      <c r="E42" s="5"/>
      <c r="F42" s="5"/>
      <c r="G42" s="5"/>
      <c r="H42" s="5"/>
      <c r="I42" s="5" t="s">
        <v>96</v>
      </c>
      <c r="J42" s="5"/>
      <c r="K42" s="6">
        <v>44134</v>
      </c>
      <c r="L42" s="5"/>
      <c r="M42" s="5" t="s">
        <v>105</v>
      </c>
      <c r="N42" s="5"/>
      <c r="O42" s="5" t="s">
        <v>133</v>
      </c>
      <c r="P42" s="5"/>
      <c r="Q42" s="5"/>
      <c r="R42" s="5"/>
      <c r="S42" s="7"/>
      <c r="T42" s="5"/>
      <c r="U42" s="5" t="s">
        <v>181</v>
      </c>
      <c r="V42" s="5"/>
      <c r="W42" s="9">
        <v>6249.92</v>
      </c>
      <c r="X42" s="5"/>
      <c r="Y42" s="9">
        <f>ROUND(Y41+W42,5)</f>
        <v>3478.41</v>
      </c>
    </row>
    <row r="43" spans="1:25" x14ac:dyDescent="0.25">
      <c r="A43" s="5"/>
      <c r="B43" s="5"/>
      <c r="C43" s="5"/>
      <c r="D43" s="5"/>
      <c r="E43" s="5" t="s">
        <v>23</v>
      </c>
      <c r="F43" s="5"/>
      <c r="G43" s="5"/>
      <c r="H43" s="5"/>
      <c r="I43" s="5"/>
      <c r="J43" s="5"/>
      <c r="K43" s="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8">
        <f>ROUND(SUM(W37:W42),5)</f>
        <v>3478.41</v>
      </c>
      <c r="X43" s="5"/>
      <c r="Y43" s="8">
        <f>Y42</f>
        <v>3478.41</v>
      </c>
    </row>
    <row r="44" spans="1:25" x14ac:dyDescent="0.25">
      <c r="A44" s="2"/>
      <c r="B44" s="2"/>
      <c r="C44" s="2"/>
      <c r="D44" s="2"/>
      <c r="E44" s="2" t="s">
        <v>24</v>
      </c>
      <c r="F44" s="2"/>
      <c r="G44" s="2"/>
      <c r="H44" s="2"/>
      <c r="I44" s="2"/>
      <c r="J44" s="2"/>
      <c r="K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4"/>
      <c r="X44" s="2"/>
      <c r="Y44" s="4"/>
    </row>
    <row r="45" spans="1:25" ht="15.75" thickBot="1" x14ac:dyDescent="0.3">
      <c r="A45" s="1"/>
      <c r="B45" s="1"/>
      <c r="C45" s="1"/>
      <c r="D45" s="1"/>
      <c r="E45" s="1"/>
      <c r="F45" s="1"/>
      <c r="G45" s="5"/>
      <c r="H45" s="5"/>
      <c r="I45" s="5" t="s">
        <v>96</v>
      </c>
      <c r="J45" s="5"/>
      <c r="K45" s="6">
        <v>44134</v>
      </c>
      <c r="L45" s="5"/>
      <c r="M45" s="5" t="s">
        <v>107</v>
      </c>
      <c r="N45" s="5"/>
      <c r="O45" s="5" t="s">
        <v>134</v>
      </c>
      <c r="P45" s="5"/>
      <c r="Q45" s="5"/>
      <c r="R45" s="5"/>
      <c r="S45" s="7"/>
      <c r="T45" s="5"/>
      <c r="U45" s="5" t="s">
        <v>181</v>
      </c>
      <c r="V45" s="5"/>
      <c r="W45" s="9">
        <v>6558.18</v>
      </c>
      <c r="X45" s="5"/>
      <c r="Y45" s="9">
        <f>ROUND(Y44+W45,5)</f>
        <v>6558.18</v>
      </c>
    </row>
    <row r="46" spans="1:25" x14ac:dyDescent="0.25">
      <c r="A46" s="5"/>
      <c r="B46" s="5"/>
      <c r="C46" s="5"/>
      <c r="D46" s="5"/>
      <c r="E46" s="5" t="s">
        <v>25</v>
      </c>
      <c r="F46" s="5"/>
      <c r="G46" s="5"/>
      <c r="H46" s="5"/>
      <c r="I46" s="5"/>
      <c r="J46" s="5"/>
      <c r="K46" s="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8">
        <f>ROUND(SUM(W44:W45),5)</f>
        <v>6558.18</v>
      </c>
      <c r="X46" s="5"/>
      <c r="Y46" s="8">
        <f>Y45</f>
        <v>6558.18</v>
      </c>
    </row>
    <row r="47" spans="1:25" x14ac:dyDescent="0.25">
      <c r="A47" s="2"/>
      <c r="B47" s="2"/>
      <c r="C47" s="2"/>
      <c r="D47" s="2"/>
      <c r="E47" s="2" t="s">
        <v>26</v>
      </c>
      <c r="F47" s="2"/>
      <c r="G47" s="2"/>
      <c r="H47" s="2"/>
      <c r="I47" s="2"/>
      <c r="J47" s="2"/>
      <c r="K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4"/>
      <c r="X47" s="2"/>
      <c r="Y47" s="4"/>
    </row>
    <row r="48" spans="1:25" x14ac:dyDescent="0.25">
      <c r="A48" s="5"/>
      <c r="B48" s="5"/>
      <c r="C48" s="5"/>
      <c r="D48" s="5"/>
      <c r="E48" s="5"/>
      <c r="F48" s="5"/>
      <c r="G48" s="5"/>
      <c r="H48" s="5"/>
      <c r="I48" s="5" t="s">
        <v>96</v>
      </c>
      <c r="J48" s="5"/>
      <c r="K48" s="6">
        <v>44106</v>
      </c>
      <c r="L48" s="5"/>
      <c r="M48" s="5" t="s">
        <v>104</v>
      </c>
      <c r="N48" s="5"/>
      <c r="O48" s="5" t="s">
        <v>135</v>
      </c>
      <c r="P48" s="5"/>
      <c r="Q48" s="5"/>
      <c r="R48" s="5"/>
      <c r="S48" s="7"/>
      <c r="T48" s="5"/>
      <c r="U48" s="5" t="s">
        <v>181</v>
      </c>
      <c r="V48" s="5"/>
      <c r="W48" s="8">
        <v>1304.92</v>
      </c>
      <c r="X48" s="5"/>
      <c r="Y48" s="8">
        <f>ROUND(Y47+W48,5)</f>
        <v>1304.92</v>
      </c>
    </row>
    <row r="49" spans="1:25" x14ac:dyDescent="0.25">
      <c r="A49" s="5"/>
      <c r="B49" s="5"/>
      <c r="C49" s="5"/>
      <c r="D49" s="5"/>
      <c r="E49" s="5"/>
      <c r="F49" s="5"/>
      <c r="G49" s="5"/>
      <c r="H49" s="5"/>
      <c r="I49" s="5" t="s">
        <v>96</v>
      </c>
      <c r="J49" s="5"/>
      <c r="K49" s="6">
        <v>44120</v>
      </c>
      <c r="L49" s="5"/>
      <c r="M49" s="5" t="s">
        <v>105</v>
      </c>
      <c r="N49" s="5"/>
      <c r="O49" s="5" t="s">
        <v>135</v>
      </c>
      <c r="P49" s="5"/>
      <c r="Q49" s="5"/>
      <c r="R49" s="5"/>
      <c r="S49" s="7"/>
      <c r="T49" s="5"/>
      <c r="U49" s="5" t="s">
        <v>181</v>
      </c>
      <c r="V49" s="5"/>
      <c r="W49" s="8">
        <v>1152.53</v>
      </c>
      <c r="X49" s="5"/>
      <c r="Y49" s="8">
        <f>ROUND(Y48+W49,5)</f>
        <v>2457.4499999999998</v>
      </c>
    </row>
    <row r="50" spans="1:25" ht="15.75" thickBot="1" x14ac:dyDescent="0.3">
      <c r="A50" s="5"/>
      <c r="B50" s="5"/>
      <c r="C50" s="5"/>
      <c r="D50" s="5"/>
      <c r="E50" s="5"/>
      <c r="F50" s="5"/>
      <c r="G50" s="5"/>
      <c r="H50" s="5"/>
      <c r="I50" s="5" t="s">
        <v>96</v>
      </c>
      <c r="J50" s="5"/>
      <c r="K50" s="6">
        <v>44134</v>
      </c>
      <c r="L50" s="5"/>
      <c r="M50" s="5" t="s">
        <v>106</v>
      </c>
      <c r="N50" s="5"/>
      <c r="O50" s="5" t="s">
        <v>135</v>
      </c>
      <c r="P50" s="5"/>
      <c r="Q50" s="5"/>
      <c r="R50" s="5"/>
      <c r="S50" s="7"/>
      <c r="T50" s="5"/>
      <c r="U50" s="5" t="s">
        <v>181</v>
      </c>
      <c r="V50" s="5"/>
      <c r="W50" s="9">
        <v>1145.29</v>
      </c>
      <c r="X50" s="5"/>
      <c r="Y50" s="9">
        <f>ROUND(Y49+W50,5)</f>
        <v>3602.74</v>
      </c>
    </row>
    <row r="51" spans="1:25" x14ac:dyDescent="0.25">
      <c r="A51" s="5"/>
      <c r="B51" s="5"/>
      <c r="C51" s="5"/>
      <c r="D51" s="5"/>
      <c r="E51" s="5" t="s">
        <v>27</v>
      </c>
      <c r="F51" s="5"/>
      <c r="G51" s="5"/>
      <c r="H51" s="5"/>
      <c r="I51" s="5"/>
      <c r="J51" s="5"/>
      <c r="K51" s="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8">
        <v>3602.74</v>
      </c>
      <c r="X51" s="5"/>
      <c r="Y51" s="8">
        <v>3602.74</v>
      </c>
    </row>
    <row r="52" spans="1:25" x14ac:dyDescent="0.25">
      <c r="A52" s="2"/>
      <c r="B52" s="2"/>
      <c r="C52" s="2"/>
      <c r="D52" s="2"/>
      <c r="E52" s="2" t="s">
        <v>28</v>
      </c>
      <c r="F52" s="2"/>
      <c r="G52" s="2"/>
      <c r="H52" s="2"/>
      <c r="I52" s="2"/>
      <c r="J52" s="2"/>
      <c r="K52" s="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4"/>
      <c r="X52" s="2"/>
      <c r="Y52" s="4"/>
    </row>
    <row r="53" spans="1:25" x14ac:dyDescent="0.25">
      <c r="A53" s="2"/>
      <c r="B53" s="2"/>
      <c r="C53" s="2"/>
      <c r="D53" s="2"/>
      <c r="E53" s="2"/>
      <c r="F53" s="2" t="s">
        <v>29</v>
      </c>
      <c r="G53" s="2"/>
      <c r="H53" s="2"/>
      <c r="I53" s="2"/>
      <c r="J53" s="2"/>
      <c r="K53" s="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4"/>
      <c r="X53" s="2"/>
      <c r="Y53" s="4"/>
    </row>
    <row r="54" spans="1:25" x14ac:dyDescent="0.25">
      <c r="A54" s="5"/>
      <c r="B54" s="5"/>
      <c r="C54" s="5"/>
      <c r="D54" s="5"/>
      <c r="E54" s="5"/>
      <c r="F54" s="5"/>
      <c r="G54" s="5"/>
      <c r="H54" s="5"/>
      <c r="I54" s="5" t="s">
        <v>96</v>
      </c>
      <c r="J54" s="5"/>
      <c r="K54" s="6">
        <v>44106</v>
      </c>
      <c r="L54" s="5"/>
      <c r="M54" s="5" t="s">
        <v>104</v>
      </c>
      <c r="N54" s="5"/>
      <c r="O54" s="5" t="s">
        <v>104</v>
      </c>
      <c r="P54" s="5"/>
      <c r="Q54" s="5"/>
      <c r="R54" s="5"/>
      <c r="S54" s="7"/>
      <c r="T54" s="5"/>
      <c r="U54" s="5" t="s">
        <v>181</v>
      </c>
      <c r="V54" s="5"/>
      <c r="W54" s="8">
        <v>11337.64</v>
      </c>
      <c r="X54" s="5"/>
      <c r="Y54" s="8">
        <f>ROUND(Y53+W54,5)</f>
        <v>11337.64</v>
      </c>
    </row>
    <row r="55" spans="1:25" x14ac:dyDescent="0.25">
      <c r="A55" s="5"/>
      <c r="B55" s="5"/>
      <c r="C55" s="5"/>
      <c r="D55" s="5"/>
      <c r="E55" s="5"/>
      <c r="F55" s="5"/>
      <c r="G55" s="5"/>
      <c r="H55" s="5"/>
      <c r="I55" s="5" t="s">
        <v>96</v>
      </c>
      <c r="J55" s="5"/>
      <c r="K55" s="6">
        <v>44120</v>
      </c>
      <c r="L55" s="5"/>
      <c r="M55" s="5" t="s">
        <v>105</v>
      </c>
      <c r="N55" s="5"/>
      <c r="O55" s="5" t="s">
        <v>104</v>
      </c>
      <c r="P55" s="5"/>
      <c r="Q55" s="5"/>
      <c r="R55" s="5"/>
      <c r="S55" s="7"/>
      <c r="T55" s="5"/>
      <c r="U55" s="5" t="s">
        <v>181</v>
      </c>
      <c r="V55" s="5"/>
      <c r="W55" s="8">
        <v>10737.64</v>
      </c>
      <c r="X55" s="5"/>
      <c r="Y55" s="8">
        <f>ROUND(Y54+W55,5)</f>
        <v>22075.279999999999</v>
      </c>
    </row>
    <row r="56" spans="1:25" ht="15.75" thickBot="1" x14ac:dyDescent="0.3">
      <c r="A56" s="5"/>
      <c r="B56" s="5"/>
      <c r="C56" s="5"/>
      <c r="D56" s="5"/>
      <c r="E56" s="5"/>
      <c r="F56" s="5"/>
      <c r="G56" s="5"/>
      <c r="H56" s="5"/>
      <c r="I56" s="5" t="s">
        <v>96</v>
      </c>
      <c r="J56" s="5"/>
      <c r="K56" s="6">
        <v>44134</v>
      </c>
      <c r="L56" s="5"/>
      <c r="M56" s="5" t="s">
        <v>106</v>
      </c>
      <c r="N56" s="5"/>
      <c r="O56" s="5" t="s">
        <v>104</v>
      </c>
      <c r="P56" s="5"/>
      <c r="Q56" s="5"/>
      <c r="R56" s="5"/>
      <c r="S56" s="7"/>
      <c r="T56" s="5"/>
      <c r="U56" s="5" t="s">
        <v>181</v>
      </c>
      <c r="V56" s="5"/>
      <c r="W56" s="9">
        <v>10737.64</v>
      </c>
      <c r="X56" s="5"/>
      <c r="Y56" s="9">
        <f>ROUND(Y55+W56,5)</f>
        <v>32812.92</v>
      </c>
    </row>
    <row r="57" spans="1:25" x14ac:dyDescent="0.25">
      <c r="A57" s="5"/>
      <c r="B57" s="5"/>
      <c r="C57" s="5"/>
      <c r="D57" s="5"/>
      <c r="E57" s="5"/>
      <c r="F57" s="5" t="s">
        <v>30</v>
      </c>
      <c r="G57" s="5"/>
      <c r="H57" s="5"/>
      <c r="I57" s="5"/>
      <c r="J57" s="5"/>
      <c r="K57" s="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8">
        <f>ROUND(SUM(W53:W56),5)</f>
        <v>32812.92</v>
      </c>
      <c r="X57" s="5"/>
      <c r="Y57" s="8">
        <f>Y56</f>
        <v>32812.92</v>
      </c>
    </row>
    <row r="58" spans="1:25" x14ac:dyDescent="0.25">
      <c r="A58" s="2"/>
      <c r="B58" s="2"/>
      <c r="C58" s="2"/>
      <c r="D58" s="2"/>
      <c r="E58" s="2"/>
      <c r="F58" s="2" t="s">
        <v>31</v>
      </c>
      <c r="G58" s="2"/>
      <c r="H58" s="2"/>
      <c r="I58" s="2"/>
      <c r="J58" s="2"/>
      <c r="K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4"/>
      <c r="X58" s="2"/>
      <c r="Y58" s="4"/>
    </row>
    <row r="59" spans="1:25" x14ac:dyDescent="0.25">
      <c r="A59" s="5"/>
      <c r="B59" s="5"/>
      <c r="C59" s="5"/>
      <c r="D59" s="5"/>
      <c r="E59" s="5"/>
      <c r="F59" s="5"/>
      <c r="G59" s="5"/>
      <c r="H59" s="5"/>
      <c r="I59" s="5" t="s">
        <v>96</v>
      </c>
      <c r="J59" s="5"/>
      <c r="K59" s="6">
        <v>44106</v>
      </c>
      <c r="L59" s="5"/>
      <c r="M59" s="5" t="s">
        <v>104</v>
      </c>
      <c r="N59" s="5"/>
      <c r="O59" s="5" t="s">
        <v>104</v>
      </c>
      <c r="P59" s="5"/>
      <c r="Q59" s="5"/>
      <c r="R59" s="5"/>
      <c r="S59" s="7"/>
      <c r="T59" s="5"/>
      <c r="U59" s="5" t="s">
        <v>181</v>
      </c>
      <c r="V59" s="5"/>
      <c r="W59" s="8">
        <v>1415.43</v>
      </c>
      <c r="X59" s="5"/>
      <c r="Y59" s="8">
        <f>ROUND(Y58+W59,5)</f>
        <v>1415.43</v>
      </c>
    </row>
    <row r="60" spans="1:25" x14ac:dyDescent="0.25">
      <c r="A60" s="5"/>
      <c r="B60" s="5"/>
      <c r="C60" s="5"/>
      <c r="D60" s="5"/>
      <c r="E60" s="5"/>
      <c r="F60" s="5"/>
      <c r="G60" s="5"/>
      <c r="H60" s="5"/>
      <c r="I60" s="5" t="s">
        <v>96</v>
      </c>
      <c r="J60" s="5"/>
      <c r="K60" s="6">
        <v>44120</v>
      </c>
      <c r="L60" s="5"/>
      <c r="M60" s="5" t="s">
        <v>105</v>
      </c>
      <c r="N60" s="5"/>
      <c r="O60" s="5" t="s">
        <v>104</v>
      </c>
      <c r="P60" s="5"/>
      <c r="Q60" s="5"/>
      <c r="R60" s="5"/>
      <c r="S60" s="7"/>
      <c r="T60" s="5"/>
      <c r="U60" s="5" t="s">
        <v>181</v>
      </c>
      <c r="V60" s="5"/>
      <c r="W60" s="8">
        <v>661.68</v>
      </c>
      <c r="X60" s="5"/>
      <c r="Y60" s="8">
        <f>ROUND(Y59+W60,5)</f>
        <v>2077.11</v>
      </c>
    </row>
    <row r="61" spans="1:25" ht="15.75" thickBot="1" x14ac:dyDescent="0.3">
      <c r="A61" s="5"/>
      <c r="B61" s="5"/>
      <c r="C61" s="5"/>
      <c r="D61" s="5"/>
      <c r="E61" s="5"/>
      <c r="F61" s="5"/>
      <c r="G61" s="5"/>
      <c r="H61" s="5"/>
      <c r="I61" s="5" t="s">
        <v>96</v>
      </c>
      <c r="J61" s="5"/>
      <c r="K61" s="6">
        <v>44134</v>
      </c>
      <c r="L61" s="5"/>
      <c r="M61" s="5" t="s">
        <v>106</v>
      </c>
      <c r="N61" s="5"/>
      <c r="O61" s="5" t="s">
        <v>104</v>
      </c>
      <c r="P61" s="5"/>
      <c r="Q61" s="5"/>
      <c r="R61" s="5"/>
      <c r="S61" s="7"/>
      <c r="T61" s="5"/>
      <c r="U61" s="5" t="s">
        <v>181</v>
      </c>
      <c r="V61" s="5"/>
      <c r="W61" s="9">
        <v>752.22</v>
      </c>
      <c r="X61" s="5"/>
      <c r="Y61" s="9">
        <f>ROUND(Y60+W61,5)</f>
        <v>2829.33</v>
      </c>
    </row>
    <row r="62" spans="1:25" x14ac:dyDescent="0.25">
      <c r="A62" s="5"/>
      <c r="B62" s="5"/>
      <c r="C62" s="5"/>
      <c r="D62" s="5"/>
      <c r="E62" s="5"/>
      <c r="F62" s="5" t="s">
        <v>32</v>
      </c>
      <c r="G62" s="5"/>
      <c r="H62" s="5"/>
      <c r="I62" s="5"/>
      <c r="J62" s="5"/>
      <c r="K62" s="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8">
        <f>ROUND(SUM(W58:W61),5)</f>
        <v>2829.33</v>
      </c>
      <c r="X62" s="5"/>
      <c r="Y62" s="8">
        <f>Y61</f>
        <v>2829.33</v>
      </c>
    </row>
    <row r="63" spans="1:25" x14ac:dyDescent="0.25">
      <c r="A63" s="2"/>
      <c r="B63" s="2"/>
      <c r="C63" s="2"/>
      <c r="D63" s="2"/>
      <c r="E63" s="2"/>
      <c r="F63" s="2" t="s">
        <v>33</v>
      </c>
      <c r="G63" s="2"/>
      <c r="H63" s="2"/>
      <c r="I63" s="2"/>
      <c r="J63" s="2"/>
      <c r="K63" s="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4"/>
      <c r="X63" s="2"/>
      <c r="Y63" s="4"/>
    </row>
    <row r="64" spans="1:25" x14ac:dyDescent="0.25">
      <c r="A64" s="5"/>
      <c r="B64" s="5"/>
      <c r="C64" s="5"/>
      <c r="D64" s="5"/>
      <c r="E64" s="5"/>
      <c r="F64" s="5"/>
      <c r="G64" s="5"/>
      <c r="H64" s="5"/>
      <c r="I64" s="5" t="s">
        <v>96</v>
      </c>
      <c r="J64" s="5"/>
      <c r="K64" s="6">
        <v>44106</v>
      </c>
      <c r="L64" s="5"/>
      <c r="M64" s="5" t="s">
        <v>104</v>
      </c>
      <c r="N64" s="5"/>
      <c r="O64" s="5" t="s">
        <v>104</v>
      </c>
      <c r="P64" s="5"/>
      <c r="Q64" s="5"/>
      <c r="R64" s="5"/>
      <c r="S64" s="7"/>
      <c r="T64" s="5"/>
      <c r="U64" s="5" t="s">
        <v>181</v>
      </c>
      <c r="V64" s="5"/>
      <c r="W64" s="8">
        <v>4828.13</v>
      </c>
      <c r="X64" s="5"/>
      <c r="Y64" s="8">
        <f>ROUND(Y63+W64,5)</f>
        <v>4828.13</v>
      </c>
    </row>
    <row r="65" spans="1:25" x14ac:dyDescent="0.25">
      <c r="A65" s="5"/>
      <c r="B65" s="5"/>
      <c r="C65" s="5"/>
      <c r="D65" s="5"/>
      <c r="E65" s="5"/>
      <c r="F65" s="5"/>
      <c r="G65" s="5"/>
      <c r="H65" s="5"/>
      <c r="I65" s="5" t="s">
        <v>96</v>
      </c>
      <c r="J65" s="5"/>
      <c r="K65" s="6">
        <v>44120</v>
      </c>
      <c r="L65" s="5"/>
      <c r="M65" s="5" t="s">
        <v>105</v>
      </c>
      <c r="N65" s="5"/>
      <c r="O65" s="5" t="s">
        <v>104</v>
      </c>
      <c r="P65" s="5"/>
      <c r="Q65" s="5"/>
      <c r="R65" s="5"/>
      <c r="S65" s="7"/>
      <c r="T65" s="5"/>
      <c r="U65" s="5" t="s">
        <v>181</v>
      </c>
      <c r="V65" s="5"/>
      <c r="W65" s="8">
        <v>4235.25</v>
      </c>
      <c r="X65" s="5"/>
      <c r="Y65" s="8">
        <f>ROUND(Y64+W65,5)</f>
        <v>9063.3799999999992</v>
      </c>
    </row>
    <row r="66" spans="1:25" ht="15.75" thickBot="1" x14ac:dyDescent="0.3">
      <c r="A66" s="5"/>
      <c r="B66" s="5"/>
      <c r="C66" s="5"/>
      <c r="D66" s="5"/>
      <c r="E66" s="5"/>
      <c r="F66" s="5"/>
      <c r="G66" s="5"/>
      <c r="H66" s="5"/>
      <c r="I66" s="5" t="s">
        <v>96</v>
      </c>
      <c r="J66" s="5"/>
      <c r="K66" s="6">
        <v>44134</v>
      </c>
      <c r="L66" s="5"/>
      <c r="M66" s="5" t="s">
        <v>106</v>
      </c>
      <c r="N66" s="5"/>
      <c r="O66" s="5" t="s">
        <v>104</v>
      </c>
      <c r="P66" s="5"/>
      <c r="Q66" s="5"/>
      <c r="R66" s="5"/>
      <c r="S66" s="7"/>
      <c r="T66" s="5"/>
      <c r="U66" s="5" t="s">
        <v>181</v>
      </c>
      <c r="V66" s="5"/>
      <c r="W66" s="10">
        <v>4056.13</v>
      </c>
      <c r="X66" s="5"/>
      <c r="Y66" s="10">
        <f>ROUND(Y65+W66,5)</f>
        <v>13119.51</v>
      </c>
    </row>
    <row r="67" spans="1:25" ht="15.75" thickBot="1" x14ac:dyDescent="0.3">
      <c r="A67" s="5"/>
      <c r="B67" s="5"/>
      <c r="C67" s="5"/>
      <c r="D67" s="5"/>
      <c r="E67" s="5"/>
      <c r="F67" s="5" t="s">
        <v>34</v>
      </c>
      <c r="G67" s="5"/>
      <c r="H67" s="5"/>
      <c r="I67" s="5"/>
      <c r="J67" s="5"/>
      <c r="K67" s="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12">
        <f>ROUND(SUM(W63:W66),5)</f>
        <v>13119.51</v>
      </c>
      <c r="X67" s="5"/>
      <c r="Y67" s="12">
        <f>Y66</f>
        <v>13119.51</v>
      </c>
    </row>
    <row r="68" spans="1:25" ht="15.75" thickBot="1" x14ac:dyDescent="0.3">
      <c r="A68" s="5"/>
      <c r="B68" s="5"/>
      <c r="C68" s="5"/>
      <c r="D68" s="5"/>
      <c r="E68" s="5" t="s">
        <v>35</v>
      </c>
      <c r="F68" s="5"/>
      <c r="G68" s="5"/>
      <c r="H68" s="5"/>
      <c r="I68" s="5"/>
      <c r="J68" s="5"/>
      <c r="K68" s="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11">
        <f>ROUND(W57+W62+W67,5)</f>
        <v>48761.760000000002</v>
      </c>
      <c r="X68" s="5"/>
      <c r="Y68" s="11">
        <f>ROUND(Y57+Y62+Y67,5)</f>
        <v>48761.760000000002</v>
      </c>
    </row>
    <row r="69" spans="1:25" x14ac:dyDescent="0.25">
      <c r="A69" s="5"/>
      <c r="B69" s="5"/>
      <c r="C69" s="5"/>
      <c r="D69" s="5" t="s">
        <v>36</v>
      </c>
      <c r="E69" s="5"/>
      <c r="F69" s="5"/>
      <c r="G69" s="5"/>
      <c r="H69" s="5"/>
      <c r="I69" s="5"/>
      <c r="J69" s="5"/>
      <c r="K69" s="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8">
        <f>ROUND(W43+W46+W51+W68,5)</f>
        <v>62401.09</v>
      </c>
      <c r="X69" s="5"/>
      <c r="Y69" s="8">
        <f>ROUND(Y43+Y46+Y51+Y68,5)</f>
        <v>62401.09</v>
      </c>
    </row>
    <row r="70" spans="1:25" x14ac:dyDescent="0.25">
      <c r="A70" s="2"/>
      <c r="B70" s="2"/>
      <c r="C70" s="2"/>
      <c r="D70" s="2" t="s">
        <v>37</v>
      </c>
      <c r="E70" s="2"/>
      <c r="F70" s="2"/>
      <c r="G70" s="2"/>
      <c r="H70" s="2"/>
      <c r="I70" s="2"/>
      <c r="J70" s="2"/>
      <c r="K70" s="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4"/>
      <c r="X70" s="2"/>
      <c r="Y70" s="4"/>
    </row>
    <row r="71" spans="1:25" x14ac:dyDescent="0.25">
      <c r="A71" s="2"/>
      <c r="B71" s="2"/>
      <c r="C71" s="2"/>
      <c r="D71" s="2"/>
      <c r="E71" s="2" t="s">
        <v>38</v>
      </c>
      <c r="F71" s="2"/>
      <c r="G71" s="2"/>
      <c r="H71" s="2"/>
      <c r="I71" s="2"/>
      <c r="J71" s="2"/>
      <c r="K71" s="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4"/>
      <c r="X71" s="2"/>
      <c r="Y71" s="4"/>
    </row>
    <row r="72" spans="1:25" x14ac:dyDescent="0.25">
      <c r="A72" s="2"/>
      <c r="B72" s="2"/>
      <c r="C72" s="2"/>
      <c r="D72" s="2"/>
      <c r="E72" s="2"/>
      <c r="F72" s="2" t="s">
        <v>39</v>
      </c>
      <c r="G72" s="2"/>
      <c r="H72" s="2"/>
      <c r="I72" s="2"/>
      <c r="J72" s="2"/>
      <c r="K72" s="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4"/>
      <c r="X72" s="2"/>
      <c r="Y72" s="4"/>
    </row>
    <row r="73" spans="1:25" ht="15.75" thickBot="1" x14ac:dyDescent="0.3">
      <c r="A73" s="1"/>
      <c r="B73" s="1"/>
      <c r="C73" s="1"/>
      <c r="D73" s="1"/>
      <c r="E73" s="1"/>
      <c r="F73" s="1"/>
      <c r="G73" s="5"/>
      <c r="H73" s="5"/>
      <c r="I73" s="5" t="s">
        <v>96</v>
      </c>
      <c r="J73" s="5"/>
      <c r="K73" s="6">
        <v>44127</v>
      </c>
      <c r="L73" s="5"/>
      <c r="M73" s="5" t="s">
        <v>105</v>
      </c>
      <c r="N73" s="5"/>
      <c r="O73" s="5" t="s">
        <v>136</v>
      </c>
      <c r="P73" s="5"/>
      <c r="Q73" s="5" t="s">
        <v>165</v>
      </c>
      <c r="R73" s="5"/>
      <c r="S73" s="7"/>
      <c r="T73" s="5"/>
      <c r="U73" s="5" t="s">
        <v>181</v>
      </c>
      <c r="V73" s="5"/>
      <c r="W73" s="9">
        <v>131.01</v>
      </c>
      <c r="X73" s="5"/>
      <c r="Y73" s="9">
        <f>ROUND(Y72+W73,5)</f>
        <v>131.01</v>
      </c>
    </row>
    <row r="74" spans="1:25" x14ac:dyDescent="0.25">
      <c r="A74" s="5"/>
      <c r="B74" s="5"/>
      <c r="C74" s="5"/>
      <c r="D74" s="5"/>
      <c r="E74" s="5"/>
      <c r="F74" s="5" t="s">
        <v>40</v>
      </c>
      <c r="G74" s="5"/>
      <c r="H74" s="5"/>
      <c r="I74" s="5"/>
      <c r="J74" s="5"/>
      <c r="K74" s="6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8">
        <f>ROUND(SUM(W72:W73),5)</f>
        <v>131.01</v>
      </c>
      <c r="X74" s="5"/>
      <c r="Y74" s="8">
        <f>Y73</f>
        <v>131.01</v>
      </c>
    </row>
    <row r="75" spans="1:25" x14ac:dyDescent="0.25">
      <c r="A75" s="2"/>
      <c r="B75" s="2"/>
      <c r="C75" s="2"/>
      <c r="D75" s="2"/>
      <c r="E75" s="2"/>
      <c r="F75" s="2" t="s">
        <v>41</v>
      </c>
      <c r="G75" s="2"/>
      <c r="H75" s="2"/>
      <c r="I75" s="2"/>
      <c r="J75" s="2"/>
      <c r="K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4"/>
      <c r="X75" s="2"/>
      <c r="Y75" s="4"/>
    </row>
    <row r="76" spans="1:25" x14ac:dyDescent="0.25">
      <c r="A76" s="5"/>
      <c r="B76" s="5"/>
      <c r="C76" s="5"/>
      <c r="D76" s="5"/>
      <c r="E76" s="5"/>
      <c r="F76" s="5"/>
      <c r="G76" s="5"/>
      <c r="H76" s="5"/>
      <c r="I76" s="5" t="s">
        <v>96</v>
      </c>
      <c r="J76" s="5"/>
      <c r="K76" s="6">
        <v>44109</v>
      </c>
      <c r="L76" s="5"/>
      <c r="M76" s="5" t="s">
        <v>108</v>
      </c>
      <c r="N76" s="5"/>
      <c r="O76" s="5" t="s">
        <v>137</v>
      </c>
      <c r="P76" s="5"/>
      <c r="Q76" s="5" t="s">
        <v>166</v>
      </c>
      <c r="R76" s="5"/>
      <c r="S76" s="7"/>
      <c r="T76" s="5"/>
      <c r="U76" s="5" t="s">
        <v>181</v>
      </c>
      <c r="V76" s="5"/>
      <c r="W76" s="8">
        <v>31.01</v>
      </c>
      <c r="X76" s="5"/>
      <c r="Y76" s="8">
        <f>ROUND(Y75+W76,5)</f>
        <v>31.01</v>
      </c>
    </row>
    <row r="77" spans="1:25" x14ac:dyDescent="0.25">
      <c r="A77" s="5"/>
      <c r="B77" s="5"/>
      <c r="C77" s="5"/>
      <c r="D77" s="5"/>
      <c r="E77" s="5"/>
      <c r="F77" s="5"/>
      <c r="G77" s="5"/>
      <c r="H77" s="5"/>
      <c r="I77" s="5" t="s">
        <v>96</v>
      </c>
      <c r="J77" s="5"/>
      <c r="K77" s="6">
        <v>44113</v>
      </c>
      <c r="L77" s="5"/>
      <c r="M77" s="5" t="s">
        <v>109</v>
      </c>
      <c r="N77" s="5"/>
      <c r="O77" s="5" t="s">
        <v>138</v>
      </c>
      <c r="P77" s="5"/>
      <c r="Q77" s="5" t="s">
        <v>167</v>
      </c>
      <c r="R77" s="5"/>
      <c r="S77" s="7"/>
      <c r="T77" s="5"/>
      <c r="U77" s="5" t="s">
        <v>181</v>
      </c>
      <c r="V77" s="5"/>
      <c r="W77" s="8">
        <v>394</v>
      </c>
      <c r="X77" s="5"/>
      <c r="Y77" s="8">
        <f>ROUND(Y76+W77,5)</f>
        <v>425.01</v>
      </c>
    </row>
    <row r="78" spans="1:25" x14ac:dyDescent="0.25">
      <c r="A78" s="5"/>
      <c r="B78" s="5"/>
      <c r="C78" s="5"/>
      <c r="D78" s="5"/>
      <c r="E78" s="5"/>
      <c r="F78" s="5"/>
      <c r="G78" s="5"/>
      <c r="H78" s="5"/>
      <c r="I78" s="5" t="s">
        <v>96</v>
      </c>
      <c r="J78" s="5"/>
      <c r="K78" s="6">
        <v>44134</v>
      </c>
      <c r="L78" s="5"/>
      <c r="M78" s="5" t="s">
        <v>110</v>
      </c>
      <c r="N78" s="5"/>
      <c r="O78" s="5" t="s">
        <v>139</v>
      </c>
      <c r="P78" s="5"/>
      <c r="Q78" s="5"/>
      <c r="R78" s="5"/>
      <c r="S78" s="7"/>
      <c r="T78" s="5"/>
      <c r="U78" s="5" t="s">
        <v>181</v>
      </c>
      <c r="V78" s="5"/>
      <c r="W78" s="8">
        <v>66.900000000000006</v>
      </c>
      <c r="X78" s="5"/>
      <c r="Y78" s="8">
        <f>ROUND(Y77+W78,5)</f>
        <v>491.91</v>
      </c>
    </row>
    <row r="79" spans="1:25" ht="15.75" thickBot="1" x14ac:dyDescent="0.3">
      <c r="A79" s="5"/>
      <c r="B79" s="5"/>
      <c r="C79" s="5"/>
      <c r="D79" s="5"/>
      <c r="E79" s="5"/>
      <c r="F79" s="5"/>
      <c r="G79" s="5"/>
      <c r="H79" s="5"/>
      <c r="I79" s="5" t="s">
        <v>96</v>
      </c>
      <c r="J79" s="5"/>
      <c r="K79" s="6">
        <v>44134</v>
      </c>
      <c r="L79" s="5"/>
      <c r="M79" s="5" t="s">
        <v>111</v>
      </c>
      <c r="N79" s="5"/>
      <c r="O79" s="5" t="s">
        <v>140</v>
      </c>
      <c r="P79" s="5"/>
      <c r="Q79" s="5"/>
      <c r="R79" s="5"/>
      <c r="S79" s="7"/>
      <c r="T79" s="5"/>
      <c r="U79" s="5" t="s">
        <v>181</v>
      </c>
      <c r="V79" s="5"/>
      <c r="W79" s="9">
        <v>54.33</v>
      </c>
      <c r="X79" s="5"/>
      <c r="Y79" s="9">
        <f>ROUND(Y78+W79,5)</f>
        <v>546.24</v>
      </c>
    </row>
    <row r="80" spans="1:25" x14ac:dyDescent="0.25">
      <c r="A80" s="5"/>
      <c r="B80" s="5"/>
      <c r="C80" s="5"/>
      <c r="D80" s="5"/>
      <c r="E80" s="5"/>
      <c r="F80" s="5" t="s">
        <v>42</v>
      </c>
      <c r="G80" s="5"/>
      <c r="H80" s="5"/>
      <c r="I80" s="5"/>
      <c r="J80" s="5"/>
      <c r="K80" s="6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8">
        <f>ROUND(SUM(W75:W79),5)</f>
        <v>546.24</v>
      </c>
      <c r="X80" s="5"/>
      <c r="Y80" s="8">
        <f>Y79</f>
        <v>546.24</v>
      </c>
    </row>
    <row r="81" spans="1:25" x14ac:dyDescent="0.25">
      <c r="A81" s="2"/>
      <c r="B81" s="2"/>
      <c r="C81" s="2"/>
      <c r="D81" s="2"/>
      <c r="E81" s="2"/>
      <c r="F81" s="2" t="s">
        <v>43</v>
      </c>
      <c r="G81" s="2"/>
      <c r="H81" s="2"/>
      <c r="I81" s="2"/>
      <c r="J81" s="2"/>
      <c r="K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4"/>
      <c r="X81" s="2"/>
      <c r="Y81" s="4"/>
    </row>
    <row r="82" spans="1:25" x14ac:dyDescent="0.25">
      <c r="A82" s="5"/>
      <c r="B82" s="5"/>
      <c r="C82" s="5"/>
      <c r="D82" s="5"/>
      <c r="E82" s="5"/>
      <c r="F82" s="5"/>
      <c r="G82" s="5"/>
      <c r="H82" s="5"/>
      <c r="I82" s="5" t="s">
        <v>96</v>
      </c>
      <c r="J82" s="5"/>
      <c r="K82" s="6">
        <v>44106</v>
      </c>
      <c r="L82" s="5"/>
      <c r="M82" s="5" t="s">
        <v>112</v>
      </c>
      <c r="N82" s="5"/>
      <c r="O82" s="5" t="s">
        <v>141</v>
      </c>
      <c r="P82" s="5"/>
      <c r="Q82" s="5" t="s">
        <v>168</v>
      </c>
      <c r="R82" s="5"/>
      <c r="S82" s="7"/>
      <c r="T82" s="5"/>
      <c r="U82" s="5" t="s">
        <v>181</v>
      </c>
      <c r="V82" s="5"/>
      <c r="W82" s="8">
        <v>185.9</v>
      </c>
      <c r="X82" s="5"/>
      <c r="Y82" s="8">
        <f>ROUND(Y81+W82,5)</f>
        <v>185.9</v>
      </c>
    </row>
    <row r="83" spans="1:25" x14ac:dyDescent="0.25">
      <c r="A83" s="5"/>
      <c r="B83" s="5"/>
      <c r="C83" s="5"/>
      <c r="D83" s="5"/>
      <c r="E83" s="5"/>
      <c r="F83" s="5"/>
      <c r="G83" s="5"/>
      <c r="H83" s="5"/>
      <c r="I83" s="5" t="s">
        <v>96</v>
      </c>
      <c r="J83" s="5"/>
      <c r="K83" s="6">
        <v>44106</v>
      </c>
      <c r="L83" s="5"/>
      <c r="M83" s="5" t="s">
        <v>113</v>
      </c>
      <c r="N83" s="5"/>
      <c r="O83" s="5" t="s">
        <v>142</v>
      </c>
      <c r="P83" s="5"/>
      <c r="Q83" s="5" t="s">
        <v>169</v>
      </c>
      <c r="R83" s="5"/>
      <c r="S83" s="7"/>
      <c r="T83" s="5"/>
      <c r="U83" s="5" t="s">
        <v>181</v>
      </c>
      <c r="V83" s="5"/>
      <c r="W83" s="8">
        <v>94.75</v>
      </c>
      <c r="X83" s="5"/>
      <c r="Y83" s="8">
        <f>ROUND(Y82+W83,5)</f>
        <v>280.64999999999998</v>
      </c>
    </row>
    <row r="84" spans="1:25" x14ac:dyDescent="0.25">
      <c r="A84" s="5"/>
      <c r="B84" s="5"/>
      <c r="C84" s="5"/>
      <c r="D84" s="5"/>
      <c r="E84" s="5"/>
      <c r="F84" s="5"/>
      <c r="G84" s="5"/>
      <c r="H84" s="5"/>
      <c r="I84" s="5" t="s">
        <v>96</v>
      </c>
      <c r="J84" s="5"/>
      <c r="K84" s="6">
        <v>44109</v>
      </c>
      <c r="L84" s="5"/>
      <c r="M84" s="5" t="s">
        <v>108</v>
      </c>
      <c r="N84" s="5"/>
      <c r="O84" s="5" t="s">
        <v>143</v>
      </c>
      <c r="P84" s="5"/>
      <c r="Q84" s="5"/>
      <c r="R84" s="5"/>
      <c r="S84" s="7"/>
      <c r="T84" s="5"/>
      <c r="U84" s="5" t="s">
        <v>181</v>
      </c>
      <c r="V84" s="5"/>
      <c r="W84" s="8">
        <v>604.41</v>
      </c>
      <c r="X84" s="5"/>
      <c r="Y84" s="8">
        <f>ROUND(Y83+W84,5)</f>
        <v>885.06</v>
      </c>
    </row>
    <row r="85" spans="1:25" x14ac:dyDescent="0.25">
      <c r="A85" s="5"/>
      <c r="B85" s="5"/>
      <c r="C85" s="5"/>
      <c r="D85" s="5"/>
      <c r="E85" s="5"/>
      <c r="F85" s="5"/>
      <c r="G85" s="5"/>
      <c r="H85" s="5"/>
      <c r="I85" s="5" t="s">
        <v>96</v>
      </c>
      <c r="J85" s="5"/>
      <c r="K85" s="6">
        <v>44109</v>
      </c>
      <c r="L85" s="5"/>
      <c r="M85" s="5" t="s">
        <v>108</v>
      </c>
      <c r="N85" s="5"/>
      <c r="O85" s="5" t="s">
        <v>143</v>
      </c>
      <c r="P85" s="5"/>
      <c r="Q85" s="5"/>
      <c r="R85" s="5"/>
      <c r="S85" s="7"/>
      <c r="T85" s="5"/>
      <c r="U85" s="5" t="s">
        <v>181</v>
      </c>
      <c r="V85" s="5"/>
      <c r="W85" s="8">
        <v>37.020000000000003</v>
      </c>
      <c r="X85" s="5"/>
      <c r="Y85" s="8">
        <f>ROUND(Y84+W85,5)</f>
        <v>922.08</v>
      </c>
    </row>
    <row r="86" spans="1:25" x14ac:dyDescent="0.25">
      <c r="A86" s="5"/>
      <c r="B86" s="5"/>
      <c r="C86" s="5"/>
      <c r="D86" s="5"/>
      <c r="E86" s="5"/>
      <c r="F86" s="5"/>
      <c r="G86" s="5"/>
      <c r="H86" s="5"/>
      <c r="I86" s="5" t="s">
        <v>96</v>
      </c>
      <c r="J86" s="5"/>
      <c r="K86" s="6">
        <v>44119</v>
      </c>
      <c r="L86" s="5"/>
      <c r="M86" s="5" t="s">
        <v>105</v>
      </c>
      <c r="N86" s="5"/>
      <c r="O86" s="5" t="s">
        <v>144</v>
      </c>
      <c r="P86" s="5"/>
      <c r="Q86" s="5" t="s">
        <v>170</v>
      </c>
      <c r="R86" s="5"/>
      <c r="S86" s="7"/>
      <c r="T86" s="5"/>
      <c r="U86" s="5" t="s">
        <v>181</v>
      </c>
      <c r="V86" s="5"/>
      <c r="W86" s="8">
        <v>50</v>
      </c>
      <c r="X86" s="5"/>
      <c r="Y86" s="8">
        <f>ROUND(Y85+W86,5)</f>
        <v>972.08</v>
      </c>
    </row>
    <row r="87" spans="1:25" ht="15.75" thickBot="1" x14ac:dyDescent="0.3">
      <c r="A87" s="5"/>
      <c r="B87" s="5"/>
      <c r="C87" s="5"/>
      <c r="D87" s="5"/>
      <c r="E87" s="5"/>
      <c r="F87" s="5"/>
      <c r="G87" s="5"/>
      <c r="H87" s="5"/>
      <c r="I87" s="5" t="s">
        <v>96</v>
      </c>
      <c r="J87" s="5"/>
      <c r="K87" s="6">
        <v>44130</v>
      </c>
      <c r="L87" s="5"/>
      <c r="M87" s="5" t="s">
        <v>105</v>
      </c>
      <c r="N87" s="5"/>
      <c r="O87" s="5" t="s">
        <v>145</v>
      </c>
      <c r="P87" s="5"/>
      <c r="Q87" s="5"/>
      <c r="R87" s="5"/>
      <c r="S87" s="7"/>
      <c r="T87" s="5"/>
      <c r="U87" s="5" t="s">
        <v>181</v>
      </c>
      <c r="V87" s="5"/>
      <c r="W87" s="10">
        <v>52.98</v>
      </c>
      <c r="X87" s="5"/>
      <c r="Y87" s="10">
        <f>ROUND(Y86+W87,5)</f>
        <v>1025.06</v>
      </c>
    </row>
    <row r="88" spans="1:25" ht="15.75" thickBot="1" x14ac:dyDescent="0.3">
      <c r="A88" s="5"/>
      <c r="B88" s="5"/>
      <c r="C88" s="5"/>
      <c r="D88" s="5"/>
      <c r="E88" s="5"/>
      <c r="F88" s="5" t="s">
        <v>44</v>
      </c>
      <c r="G88" s="5"/>
      <c r="H88" s="5"/>
      <c r="I88" s="5"/>
      <c r="J88" s="5"/>
      <c r="K88" s="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11">
        <v>1025.06</v>
      </c>
      <c r="X88" s="5"/>
      <c r="Y88" s="11">
        <v>1025.06</v>
      </c>
    </row>
    <row r="89" spans="1:25" x14ac:dyDescent="0.25">
      <c r="A89" s="5"/>
      <c r="B89" s="5"/>
      <c r="C89" s="5"/>
      <c r="D89" s="5"/>
      <c r="E89" s="5" t="s">
        <v>45</v>
      </c>
      <c r="F89" s="5"/>
      <c r="G89" s="5"/>
      <c r="H89" s="5"/>
      <c r="I89" s="5"/>
      <c r="J89" s="5"/>
      <c r="K89" s="6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8">
        <f>ROUND(W74+W80+W88,5)</f>
        <v>1702.31</v>
      </c>
      <c r="X89" s="5"/>
      <c r="Y89" s="8">
        <f>ROUND(Y74+Y80+Y88,5)</f>
        <v>1702.31</v>
      </c>
    </row>
    <row r="90" spans="1:25" x14ac:dyDescent="0.25">
      <c r="A90" s="2"/>
      <c r="B90" s="2"/>
      <c r="C90" s="2"/>
      <c r="D90" s="2"/>
      <c r="E90" s="2" t="s">
        <v>46</v>
      </c>
      <c r="F90" s="2"/>
      <c r="G90" s="2"/>
      <c r="H90" s="2"/>
      <c r="I90" s="2"/>
      <c r="J90" s="2"/>
      <c r="K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4"/>
      <c r="X90" s="2"/>
      <c r="Y90" s="4"/>
    </row>
    <row r="91" spans="1:25" x14ac:dyDescent="0.25">
      <c r="A91" s="2"/>
      <c r="B91" s="2"/>
      <c r="C91" s="2"/>
      <c r="D91" s="2"/>
      <c r="E91" s="2"/>
      <c r="F91" s="2" t="s">
        <v>47</v>
      </c>
      <c r="G91" s="2"/>
      <c r="H91" s="2"/>
      <c r="I91" s="2"/>
      <c r="J91" s="2"/>
      <c r="K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4"/>
      <c r="X91" s="2"/>
      <c r="Y91" s="4"/>
    </row>
    <row r="92" spans="1:25" ht="15.75" thickBot="1" x14ac:dyDescent="0.3">
      <c r="A92" s="1"/>
      <c r="B92" s="1"/>
      <c r="C92" s="1"/>
      <c r="D92" s="1"/>
      <c r="E92" s="1"/>
      <c r="F92" s="1"/>
      <c r="G92" s="5"/>
      <c r="H92" s="5"/>
      <c r="I92" s="5" t="s">
        <v>96</v>
      </c>
      <c r="J92" s="5"/>
      <c r="K92" s="6">
        <v>44123</v>
      </c>
      <c r="L92" s="5"/>
      <c r="M92" s="5" t="s">
        <v>105</v>
      </c>
      <c r="N92" s="5"/>
      <c r="O92" s="5" t="s">
        <v>146</v>
      </c>
      <c r="P92" s="5"/>
      <c r="Q92" s="5"/>
      <c r="R92" s="5"/>
      <c r="S92" s="7"/>
      <c r="T92" s="5"/>
      <c r="U92" s="5" t="s">
        <v>181</v>
      </c>
      <c r="V92" s="5"/>
      <c r="W92" s="9">
        <v>132.83000000000001</v>
      </c>
      <c r="X92" s="5"/>
      <c r="Y92" s="9">
        <f>ROUND(Y91+W92,5)</f>
        <v>132.83000000000001</v>
      </c>
    </row>
    <row r="93" spans="1:25" x14ac:dyDescent="0.25">
      <c r="A93" s="5"/>
      <c r="B93" s="5"/>
      <c r="C93" s="5"/>
      <c r="D93" s="5"/>
      <c r="E93" s="5"/>
      <c r="F93" s="5" t="s">
        <v>48</v>
      </c>
      <c r="G93" s="5"/>
      <c r="H93" s="5"/>
      <c r="I93" s="5"/>
      <c r="J93" s="5"/>
      <c r="K93" s="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8">
        <f>ROUND(SUM(W91:W92),5)</f>
        <v>132.83000000000001</v>
      </c>
      <c r="X93" s="5"/>
      <c r="Y93" s="8">
        <f>Y92</f>
        <v>132.83000000000001</v>
      </c>
    </row>
    <row r="94" spans="1:25" x14ac:dyDescent="0.25">
      <c r="A94" s="2"/>
      <c r="B94" s="2"/>
      <c r="C94" s="2"/>
      <c r="D94" s="2"/>
      <c r="E94" s="2"/>
      <c r="F94" s="2" t="s">
        <v>49</v>
      </c>
      <c r="G94" s="2"/>
      <c r="H94" s="2"/>
      <c r="I94" s="2"/>
      <c r="J94" s="2"/>
      <c r="K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4"/>
      <c r="X94" s="2"/>
      <c r="Y94" s="4"/>
    </row>
    <row r="95" spans="1:25" x14ac:dyDescent="0.25">
      <c r="A95" s="5"/>
      <c r="B95" s="5"/>
      <c r="C95" s="5"/>
      <c r="D95" s="5"/>
      <c r="E95" s="5"/>
      <c r="F95" s="5"/>
      <c r="G95" s="5"/>
      <c r="H95" s="5"/>
      <c r="I95" s="5" t="s">
        <v>96</v>
      </c>
      <c r="J95" s="5"/>
      <c r="K95" s="6">
        <v>44110</v>
      </c>
      <c r="L95" s="5"/>
      <c r="M95" s="5" t="s">
        <v>114</v>
      </c>
      <c r="N95" s="5"/>
      <c r="O95" s="5" t="s">
        <v>147</v>
      </c>
      <c r="P95" s="5"/>
      <c r="Q95" s="5"/>
      <c r="R95" s="5"/>
      <c r="S95" s="7"/>
      <c r="T95" s="5"/>
      <c r="U95" s="5" t="s">
        <v>181</v>
      </c>
      <c r="V95" s="5"/>
      <c r="W95" s="8">
        <v>160.04</v>
      </c>
      <c r="X95" s="5"/>
      <c r="Y95" s="8">
        <f>ROUND(Y94+W95,5)</f>
        <v>160.04</v>
      </c>
    </row>
    <row r="96" spans="1:25" ht="15.75" thickBot="1" x14ac:dyDescent="0.3">
      <c r="A96" s="5"/>
      <c r="B96" s="5"/>
      <c r="C96" s="5"/>
      <c r="D96" s="5"/>
      <c r="E96" s="5"/>
      <c r="F96" s="5"/>
      <c r="G96" s="5"/>
      <c r="H96" s="5"/>
      <c r="I96" s="5" t="s">
        <v>98</v>
      </c>
      <c r="J96" s="5"/>
      <c r="K96" s="6">
        <v>44127</v>
      </c>
      <c r="L96" s="5"/>
      <c r="M96" s="5"/>
      <c r="N96" s="5"/>
      <c r="O96" s="5" t="s">
        <v>147</v>
      </c>
      <c r="P96" s="5"/>
      <c r="Q96" s="5" t="s">
        <v>171</v>
      </c>
      <c r="R96" s="5"/>
      <c r="S96" s="7"/>
      <c r="T96" s="5"/>
      <c r="U96" s="5" t="s">
        <v>182</v>
      </c>
      <c r="V96" s="5"/>
      <c r="W96" s="9">
        <v>160.04</v>
      </c>
      <c r="X96" s="5"/>
      <c r="Y96" s="9">
        <f>ROUND(Y95+W96,5)</f>
        <v>320.08</v>
      </c>
    </row>
    <row r="97" spans="1:25" x14ac:dyDescent="0.25">
      <c r="A97" s="5"/>
      <c r="B97" s="5"/>
      <c r="C97" s="5"/>
      <c r="D97" s="5"/>
      <c r="E97" s="5"/>
      <c r="F97" s="5" t="s">
        <v>50</v>
      </c>
      <c r="G97" s="5"/>
      <c r="H97" s="5"/>
      <c r="I97" s="5"/>
      <c r="J97" s="5"/>
      <c r="K97" s="6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8">
        <f>ROUND(SUM(W94:W96),5)</f>
        <v>320.08</v>
      </c>
      <c r="X97" s="5"/>
      <c r="Y97" s="8">
        <f>Y96</f>
        <v>320.08</v>
      </c>
    </row>
    <row r="98" spans="1:25" x14ac:dyDescent="0.25">
      <c r="A98" s="2"/>
      <c r="B98" s="2"/>
      <c r="C98" s="2"/>
      <c r="D98" s="2"/>
      <c r="E98" s="2"/>
      <c r="F98" s="2" t="s">
        <v>51</v>
      </c>
      <c r="G98" s="2"/>
      <c r="H98" s="2"/>
      <c r="I98" s="2"/>
      <c r="J98" s="2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4"/>
      <c r="X98" s="2"/>
      <c r="Y98" s="4"/>
    </row>
    <row r="99" spans="1:25" ht="15.75" thickBot="1" x14ac:dyDescent="0.3">
      <c r="A99" s="1"/>
      <c r="B99" s="1"/>
      <c r="C99" s="1"/>
      <c r="D99" s="1"/>
      <c r="E99" s="1"/>
      <c r="F99" s="1"/>
      <c r="G99" s="5"/>
      <c r="H99" s="5"/>
      <c r="I99" s="5" t="s">
        <v>96</v>
      </c>
      <c r="J99" s="5"/>
      <c r="K99" s="6">
        <v>44113</v>
      </c>
      <c r="L99" s="5"/>
      <c r="M99" s="5" t="s">
        <v>105</v>
      </c>
      <c r="N99" s="5"/>
      <c r="O99" s="5" t="s">
        <v>148</v>
      </c>
      <c r="P99" s="5"/>
      <c r="Q99" s="5" t="s">
        <v>172</v>
      </c>
      <c r="R99" s="5"/>
      <c r="S99" s="7"/>
      <c r="T99" s="5"/>
      <c r="U99" s="5" t="s">
        <v>181</v>
      </c>
      <c r="V99" s="5"/>
      <c r="W99" s="10">
        <v>333.31</v>
      </c>
      <c r="X99" s="5"/>
      <c r="Y99" s="10">
        <f>ROUND(Y98+W99,5)</f>
        <v>333.31</v>
      </c>
    </row>
    <row r="100" spans="1:25" ht="15.75" thickBot="1" x14ac:dyDescent="0.3">
      <c r="A100" s="5"/>
      <c r="B100" s="5"/>
      <c r="C100" s="5"/>
      <c r="D100" s="5"/>
      <c r="E100" s="5"/>
      <c r="F100" s="5" t="s">
        <v>52</v>
      </c>
      <c r="G100" s="5"/>
      <c r="H100" s="5"/>
      <c r="I100" s="5"/>
      <c r="J100" s="5"/>
      <c r="K100" s="6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11">
        <f>ROUND(SUM(W98:W99),5)</f>
        <v>333.31</v>
      </c>
      <c r="X100" s="5"/>
      <c r="Y100" s="11">
        <f>Y99</f>
        <v>333.31</v>
      </c>
    </row>
    <row r="101" spans="1:25" x14ac:dyDescent="0.25">
      <c r="A101" s="5"/>
      <c r="B101" s="5"/>
      <c r="C101" s="5"/>
      <c r="D101" s="5"/>
      <c r="E101" s="5" t="s">
        <v>53</v>
      </c>
      <c r="F101" s="5"/>
      <c r="G101" s="5"/>
      <c r="H101" s="5"/>
      <c r="I101" s="5"/>
      <c r="J101" s="5"/>
      <c r="K101" s="6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8">
        <f>ROUND(W93+W97+W100,5)</f>
        <v>786.22</v>
      </c>
      <c r="X101" s="5"/>
      <c r="Y101" s="8">
        <f>ROUND(Y93+Y97+Y100,5)</f>
        <v>786.22</v>
      </c>
    </row>
    <row r="102" spans="1:25" x14ac:dyDescent="0.25">
      <c r="A102" s="2"/>
      <c r="B102" s="2"/>
      <c r="C102" s="2"/>
      <c r="D102" s="2"/>
      <c r="E102" s="2" t="s">
        <v>54</v>
      </c>
      <c r="F102" s="2"/>
      <c r="G102" s="2"/>
      <c r="H102" s="2"/>
      <c r="I102" s="2"/>
      <c r="J102" s="2"/>
      <c r="K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4"/>
      <c r="X102" s="2"/>
      <c r="Y102" s="4"/>
    </row>
    <row r="103" spans="1:25" x14ac:dyDescent="0.25">
      <c r="A103" s="2"/>
      <c r="B103" s="2"/>
      <c r="C103" s="2"/>
      <c r="D103" s="2"/>
      <c r="E103" s="2"/>
      <c r="F103" s="2" t="s">
        <v>55</v>
      </c>
      <c r="G103" s="2"/>
      <c r="H103" s="2"/>
      <c r="I103" s="2"/>
      <c r="J103" s="2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4"/>
      <c r="X103" s="2"/>
      <c r="Y103" s="4"/>
    </row>
    <row r="104" spans="1:25" x14ac:dyDescent="0.25">
      <c r="A104" s="5"/>
      <c r="B104" s="5"/>
      <c r="C104" s="5"/>
      <c r="D104" s="5"/>
      <c r="E104" s="5"/>
      <c r="F104" s="5"/>
      <c r="G104" s="5"/>
      <c r="H104" s="5"/>
      <c r="I104" s="5" t="s">
        <v>96</v>
      </c>
      <c r="J104" s="5"/>
      <c r="K104" s="6">
        <v>44106</v>
      </c>
      <c r="L104" s="5"/>
      <c r="M104" s="5" t="s">
        <v>115</v>
      </c>
      <c r="N104" s="5"/>
      <c r="O104" s="5" t="s">
        <v>149</v>
      </c>
      <c r="P104" s="5"/>
      <c r="Q104" s="5"/>
      <c r="R104" s="5"/>
      <c r="S104" s="7"/>
      <c r="T104" s="5"/>
      <c r="U104" s="5" t="s">
        <v>181</v>
      </c>
      <c r="V104" s="5"/>
      <c r="W104" s="8">
        <v>78.739999999999995</v>
      </c>
      <c r="X104" s="5"/>
      <c r="Y104" s="8">
        <f>ROUND(Y103+W104,5)</f>
        <v>78.739999999999995</v>
      </c>
    </row>
    <row r="105" spans="1:25" x14ac:dyDescent="0.25">
      <c r="A105" s="5"/>
      <c r="B105" s="5"/>
      <c r="C105" s="5"/>
      <c r="D105" s="5"/>
      <c r="E105" s="5"/>
      <c r="F105" s="5"/>
      <c r="G105" s="5"/>
      <c r="H105" s="5"/>
      <c r="I105" s="5" t="s">
        <v>96</v>
      </c>
      <c r="J105" s="5"/>
      <c r="K105" s="6">
        <v>44120</v>
      </c>
      <c r="L105" s="5"/>
      <c r="M105" s="5" t="s">
        <v>116</v>
      </c>
      <c r="N105" s="5"/>
      <c r="O105" s="5" t="s">
        <v>150</v>
      </c>
      <c r="P105" s="5"/>
      <c r="Q105" s="5" t="s">
        <v>173</v>
      </c>
      <c r="R105" s="5"/>
      <c r="S105" s="7"/>
      <c r="T105" s="5"/>
      <c r="U105" s="5" t="s">
        <v>181</v>
      </c>
      <c r="V105" s="5"/>
      <c r="W105" s="8">
        <v>7.04</v>
      </c>
      <c r="X105" s="5"/>
      <c r="Y105" s="8">
        <f>ROUND(Y104+W105,5)</f>
        <v>85.78</v>
      </c>
    </row>
    <row r="106" spans="1:25" x14ac:dyDescent="0.25">
      <c r="A106" s="5"/>
      <c r="B106" s="5"/>
      <c r="C106" s="5"/>
      <c r="D106" s="5"/>
      <c r="E106" s="5"/>
      <c r="F106" s="5"/>
      <c r="G106" s="5"/>
      <c r="H106" s="5"/>
      <c r="I106" s="5" t="s">
        <v>98</v>
      </c>
      <c r="J106" s="5"/>
      <c r="K106" s="6">
        <v>44127</v>
      </c>
      <c r="L106" s="5"/>
      <c r="M106" s="5" t="s">
        <v>117</v>
      </c>
      <c r="N106" s="5"/>
      <c r="O106" s="5" t="s">
        <v>151</v>
      </c>
      <c r="P106" s="5"/>
      <c r="Q106" s="5"/>
      <c r="R106" s="5"/>
      <c r="S106" s="7"/>
      <c r="T106" s="5"/>
      <c r="U106" s="5" t="s">
        <v>182</v>
      </c>
      <c r="V106" s="5"/>
      <c r="W106" s="8">
        <v>175</v>
      </c>
      <c r="X106" s="5"/>
      <c r="Y106" s="8">
        <f>ROUND(Y105+W106,5)</f>
        <v>260.77999999999997</v>
      </c>
    </row>
    <row r="107" spans="1:25" x14ac:dyDescent="0.25">
      <c r="A107" s="5"/>
      <c r="B107" s="5"/>
      <c r="C107" s="5"/>
      <c r="D107" s="5"/>
      <c r="E107" s="5"/>
      <c r="F107" s="5"/>
      <c r="G107" s="5"/>
      <c r="H107" s="5"/>
      <c r="I107" s="5" t="s">
        <v>98</v>
      </c>
      <c r="J107" s="5"/>
      <c r="K107" s="6">
        <v>44127</v>
      </c>
      <c r="L107" s="5"/>
      <c r="M107" s="5" t="s">
        <v>118</v>
      </c>
      <c r="N107" s="5"/>
      <c r="O107" s="5" t="s">
        <v>152</v>
      </c>
      <c r="P107" s="5"/>
      <c r="Q107" s="5" t="s">
        <v>174</v>
      </c>
      <c r="R107" s="5"/>
      <c r="S107" s="7"/>
      <c r="T107" s="5"/>
      <c r="U107" s="5" t="s">
        <v>182</v>
      </c>
      <c r="V107" s="5"/>
      <c r="W107" s="8">
        <v>268.22000000000003</v>
      </c>
      <c r="X107" s="5"/>
      <c r="Y107" s="8">
        <f>ROUND(Y106+W107,5)</f>
        <v>529</v>
      </c>
    </row>
    <row r="108" spans="1:25" ht="15.75" thickBot="1" x14ac:dyDescent="0.3">
      <c r="A108" s="5"/>
      <c r="B108" s="5"/>
      <c r="C108" s="5"/>
      <c r="D108" s="5"/>
      <c r="E108" s="5"/>
      <c r="F108" s="5"/>
      <c r="G108" s="5"/>
      <c r="H108" s="5"/>
      <c r="I108" s="5" t="s">
        <v>97</v>
      </c>
      <c r="J108" s="5"/>
      <c r="K108" s="6">
        <v>44134</v>
      </c>
      <c r="L108" s="5"/>
      <c r="M108" s="5" t="s">
        <v>101</v>
      </c>
      <c r="N108" s="5"/>
      <c r="O108" s="5" t="s">
        <v>153</v>
      </c>
      <c r="P108" s="5"/>
      <c r="Q108" s="5" t="s">
        <v>97</v>
      </c>
      <c r="R108" s="5"/>
      <c r="S108" s="7"/>
      <c r="T108" s="5"/>
      <c r="U108" s="5" t="s">
        <v>181</v>
      </c>
      <c r="V108" s="5"/>
      <c r="W108" s="9">
        <v>-175</v>
      </c>
      <c r="X108" s="5"/>
      <c r="Y108" s="9">
        <f>ROUND(Y107+W108,5)</f>
        <v>354</v>
      </c>
    </row>
    <row r="109" spans="1:25" x14ac:dyDescent="0.25">
      <c r="A109" s="5"/>
      <c r="B109" s="5"/>
      <c r="C109" s="5"/>
      <c r="D109" s="5"/>
      <c r="E109" s="5"/>
      <c r="F109" s="5" t="s">
        <v>56</v>
      </c>
      <c r="G109" s="5"/>
      <c r="H109" s="5"/>
      <c r="I109" s="5"/>
      <c r="J109" s="5"/>
      <c r="K109" s="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8">
        <f>ROUND(SUM(W103:W108),5)</f>
        <v>354</v>
      </c>
      <c r="X109" s="5"/>
      <c r="Y109" s="8">
        <f>Y108</f>
        <v>354</v>
      </c>
    </row>
    <row r="110" spans="1:25" x14ac:dyDescent="0.25">
      <c r="A110" s="2"/>
      <c r="B110" s="2"/>
      <c r="C110" s="2"/>
      <c r="D110" s="2"/>
      <c r="E110" s="2"/>
      <c r="F110" s="2" t="s">
        <v>57</v>
      </c>
      <c r="G110" s="2"/>
      <c r="H110" s="2"/>
      <c r="I110" s="2"/>
      <c r="J110" s="2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4"/>
      <c r="X110" s="2"/>
      <c r="Y110" s="4"/>
    </row>
    <row r="111" spans="1:25" ht="15.75" thickBot="1" x14ac:dyDescent="0.3">
      <c r="A111" s="1"/>
      <c r="B111" s="1"/>
      <c r="C111" s="1"/>
      <c r="D111" s="1"/>
      <c r="E111" s="1"/>
      <c r="F111" s="1"/>
      <c r="G111" s="5"/>
      <c r="H111" s="5"/>
      <c r="I111" s="5" t="s">
        <v>96</v>
      </c>
      <c r="J111" s="5"/>
      <c r="K111" s="6">
        <v>44134</v>
      </c>
      <c r="L111" s="5"/>
      <c r="M111" s="5" t="s">
        <v>119</v>
      </c>
      <c r="N111" s="5"/>
      <c r="O111" s="5" t="s">
        <v>154</v>
      </c>
      <c r="P111" s="5"/>
      <c r="Q111" s="5"/>
      <c r="R111" s="5"/>
      <c r="S111" s="7"/>
      <c r="T111" s="5"/>
      <c r="U111" s="5" t="s">
        <v>181</v>
      </c>
      <c r="V111" s="5"/>
      <c r="W111" s="9">
        <v>128</v>
      </c>
      <c r="X111" s="5"/>
      <c r="Y111" s="9">
        <f>ROUND(Y110+W111,5)</f>
        <v>128</v>
      </c>
    </row>
    <row r="112" spans="1:25" x14ac:dyDescent="0.25">
      <c r="A112" s="5"/>
      <c r="B112" s="5"/>
      <c r="C112" s="5"/>
      <c r="D112" s="5"/>
      <c r="E112" s="5"/>
      <c r="F112" s="5" t="s">
        <v>58</v>
      </c>
      <c r="G112" s="5"/>
      <c r="H112" s="5"/>
      <c r="I112" s="5"/>
      <c r="J112" s="5"/>
      <c r="K112" s="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8">
        <f>ROUND(SUM(W110:W111),5)</f>
        <v>128</v>
      </c>
      <c r="X112" s="5"/>
      <c r="Y112" s="8">
        <f>Y111</f>
        <v>128</v>
      </c>
    </row>
    <row r="113" spans="1:25" x14ac:dyDescent="0.25">
      <c r="A113" s="2"/>
      <c r="B113" s="2"/>
      <c r="C113" s="2"/>
      <c r="D113" s="2"/>
      <c r="E113" s="2"/>
      <c r="F113" s="2" t="s">
        <v>59</v>
      </c>
      <c r="G113" s="2"/>
      <c r="H113" s="2"/>
      <c r="I113" s="2"/>
      <c r="J113" s="2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4"/>
      <c r="X113" s="2"/>
      <c r="Y113" s="4"/>
    </row>
    <row r="114" spans="1:25" x14ac:dyDescent="0.25">
      <c r="A114" s="5"/>
      <c r="B114" s="5"/>
      <c r="C114" s="5"/>
      <c r="D114" s="5"/>
      <c r="E114" s="5"/>
      <c r="F114" s="5"/>
      <c r="G114" s="5"/>
      <c r="H114" s="5"/>
      <c r="I114" s="5" t="s">
        <v>96</v>
      </c>
      <c r="J114" s="5"/>
      <c r="K114" s="6">
        <v>44109</v>
      </c>
      <c r="L114" s="5"/>
      <c r="M114" s="5" t="s">
        <v>108</v>
      </c>
      <c r="N114" s="5"/>
      <c r="O114" s="5" t="s">
        <v>155</v>
      </c>
      <c r="P114" s="5"/>
      <c r="Q114" s="5"/>
      <c r="R114" s="5"/>
      <c r="S114" s="7"/>
      <c r="T114" s="5"/>
      <c r="U114" s="5" t="s">
        <v>181</v>
      </c>
      <c r="V114" s="5"/>
      <c r="W114" s="8">
        <v>590.44000000000005</v>
      </c>
      <c r="X114" s="5"/>
      <c r="Y114" s="8">
        <f>ROUND(Y113+W114,5)</f>
        <v>590.44000000000005</v>
      </c>
    </row>
    <row r="115" spans="1:25" ht="15.75" thickBot="1" x14ac:dyDescent="0.3">
      <c r="A115" s="5"/>
      <c r="B115" s="5"/>
      <c r="C115" s="5"/>
      <c r="D115" s="5"/>
      <c r="E115" s="5"/>
      <c r="F115" s="5"/>
      <c r="G115" s="5"/>
      <c r="H115" s="5"/>
      <c r="I115" s="5" t="s">
        <v>98</v>
      </c>
      <c r="J115" s="5"/>
      <c r="K115" s="6">
        <v>44127</v>
      </c>
      <c r="L115" s="5"/>
      <c r="M115" s="5" t="s">
        <v>120</v>
      </c>
      <c r="N115" s="5"/>
      <c r="O115" s="5" t="s">
        <v>156</v>
      </c>
      <c r="P115" s="5"/>
      <c r="Q115" s="5" t="s">
        <v>175</v>
      </c>
      <c r="R115" s="5"/>
      <c r="S115" s="7"/>
      <c r="T115" s="5"/>
      <c r="U115" s="5" t="s">
        <v>182</v>
      </c>
      <c r="V115" s="5"/>
      <c r="W115" s="10">
        <v>57.6</v>
      </c>
      <c r="X115" s="5"/>
      <c r="Y115" s="10">
        <f>ROUND(Y114+W115,5)</f>
        <v>648.04</v>
      </c>
    </row>
    <row r="116" spans="1:25" ht="15.75" thickBot="1" x14ac:dyDescent="0.3">
      <c r="A116" s="5"/>
      <c r="B116" s="5"/>
      <c r="C116" s="5"/>
      <c r="D116" s="5"/>
      <c r="E116" s="5"/>
      <c r="F116" s="5" t="s">
        <v>60</v>
      </c>
      <c r="G116" s="5"/>
      <c r="H116" s="5"/>
      <c r="I116" s="5"/>
      <c r="J116" s="5"/>
      <c r="K116" s="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11">
        <v>648.04</v>
      </c>
      <c r="X116" s="5"/>
      <c r="Y116" s="11">
        <v>648.04</v>
      </c>
    </row>
    <row r="117" spans="1:25" x14ac:dyDescent="0.25">
      <c r="A117" s="5"/>
      <c r="B117" s="5"/>
      <c r="C117" s="5"/>
      <c r="D117" s="5"/>
      <c r="E117" s="5" t="s">
        <v>61</v>
      </c>
      <c r="F117" s="5"/>
      <c r="G117" s="5"/>
      <c r="H117" s="5"/>
      <c r="I117" s="5"/>
      <c r="J117" s="5"/>
      <c r="K117" s="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8">
        <f>ROUND(W109+W112+W116,5)</f>
        <v>1130.04</v>
      </c>
      <c r="X117" s="5"/>
      <c r="Y117" s="8">
        <f>ROUND(Y109+Y112+Y116,5)</f>
        <v>1130.04</v>
      </c>
    </row>
    <row r="118" spans="1:25" x14ac:dyDescent="0.25">
      <c r="A118" s="2"/>
      <c r="B118" s="2"/>
      <c r="C118" s="2"/>
      <c r="D118" s="2"/>
      <c r="E118" s="2" t="s">
        <v>62</v>
      </c>
      <c r="F118" s="2"/>
      <c r="G118" s="2"/>
      <c r="H118" s="2"/>
      <c r="I118" s="2"/>
      <c r="J118" s="2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4"/>
      <c r="X118" s="2"/>
      <c r="Y118" s="4"/>
    </row>
    <row r="119" spans="1:25" x14ac:dyDescent="0.25">
      <c r="A119" s="2"/>
      <c r="B119" s="2"/>
      <c r="C119" s="2"/>
      <c r="D119" s="2"/>
      <c r="E119" s="2"/>
      <c r="F119" s="2" t="s">
        <v>63</v>
      </c>
      <c r="G119" s="2"/>
      <c r="H119" s="2"/>
      <c r="I119" s="2"/>
      <c r="J119" s="2"/>
      <c r="K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4"/>
      <c r="X119" s="2"/>
      <c r="Y119" s="4"/>
    </row>
    <row r="120" spans="1:25" ht="15.75" thickBot="1" x14ac:dyDescent="0.3">
      <c r="A120" s="1"/>
      <c r="B120" s="1"/>
      <c r="C120" s="1"/>
      <c r="D120" s="1"/>
      <c r="E120" s="1"/>
      <c r="F120" s="1"/>
      <c r="G120" s="5"/>
      <c r="H120" s="5"/>
      <c r="I120" s="5" t="s">
        <v>96</v>
      </c>
      <c r="J120" s="5"/>
      <c r="K120" s="6">
        <v>44109</v>
      </c>
      <c r="L120" s="5"/>
      <c r="M120" s="5" t="s">
        <v>108</v>
      </c>
      <c r="N120" s="5"/>
      <c r="O120" s="5" t="s">
        <v>137</v>
      </c>
      <c r="P120" s="5"/>
      <c r="Q120" s="5" t="s">
        <v>166</v>
      </c>
      <c r="R120" s="5"/>
      <c r="S120" s="7"/>
      <c r="T120" s="5"/>
      <c r="U120" s="5" t="s">
        <v>181</v>
      </c>
      <c r="V120" s="5"/>
      <c r="W120" s="9">
        <v>75</v>
      </c>
      <c r="X120" s="5"/>
      <c r="Y120" s="9">
        <f>ROUND(Y119+W120,5)</f>
        <v>75</v>
      </c>
    </row>
    <row r="121" spans="1:25" x14ac:dyDescent="0.25">
      <c r="A121" s="5"/>
      <c r="B121" s="5"/>
      <c r="C121" s="5"/>
      <c r="D121" s="5"/>
      <c r="E121" s="5"/>
      <c r="F121" s="5" t="s">
        <v>64</v>
      </c>
      <c r="G121" s="5"/>
      <c r="H121" s="5"/>
      <c r="I121" s="5"/>
      <c r="J121" s="5"/>
      <c r="K121" s="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8">
        <f>ROUND(SUM(W119:W120),5)</f>
        <v>75</v>
      </c>
      <c r="X121" s="5"/>
      <c r="Y121" s="8">
        <f>Y120</f>
        <v>75</v>
      </c>
    </row>
    <row r="122" spans="1:25" x14ac:dyDescent="0.25">
      <c r="A122" s="2"/>
      <c r="B122" s="2"/>
      <c r="C122" s="2"/>
      <c r="D122" s="2"/>
      <c r="E122" s="2"/>
      <c r="F122" s="2" t="s">
        <v>65</v>
      </c>
      <c r="G122" s="2"/>
      <c r="H122" s="2"/>
      <c r="I122" s="2"/>
      <c r="J122" s="2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4"/>
      <c r="X122" s="2"/>
      <c r="Y122" s="4"/>
    </row>
    <row r="123" spans="1:25" x14ac:dyDescent="0.25">
      <c r="A123" s="5"/>
      <c r="B123" s="5"/>
      <c r="C123" s="5"/>
      <c r="D123" s="5"/>
      <c r="E123" s="5"/>
      <c r="F123" s="5"/>
      <c r="G123" s="5"/>
      <c r="H123" s="5"/>
      <c r="I123" s="5" t="s">
        <v>96</v>
      </c>
      <c r="J123" s="5"/>
      <c r="K123" s="6">
        <v>44113</v>
      </c>
      <c r="L123" s="5"/>
      <c r="M123" s="5" t="s">
        <v>121</v>
      </c>
      <c r="N123" s="5"/>
      <c r="O123" s="5" t="s">
        <v>132</v>
      </c>
      <c r="P123" s="5"/>
      <c r="Q123" s="5"/>
      <c r="R123" s="5"/>
      <c r="S123" s="7"/>
      <c r="T123" s="5"/>
      <c r="U123" s="5" t="s">
        <v>181</v>
      </c>
      <c r="V123" s="5"/>
      <c r="W123" s="8">
        <v>2739.52</v>
      </c>
      <c r="X123" s="5"/>
      <c r="Y123" s="8">
        <f>ROUND(Y122+W123,5)</f>
        <v>2739.52</v>
      </c>
    </row>
    <row r="124" spans="1:25" ht="15.75" thickBot="1" x14ac:dyDescent="0.3">
      <c r="A124" s="5"/>
      <c r="B124" s="5"/>
      <c r="C124" s="5"/>
      <c r="D124" s="5"/>
      <c r="E124" s="5"/>
      <c r="F124" s="5"/>
      <c r="G124" s="5"/>
      <c r="H124" s="5"/>
      <c r="I124" s="5" t="s">
        <v>98</v>
      </c>
      <c r="J124" s="5"/>
      <c r="K124" s="6">
        <v>44127</v>
      </c>
      <c r="L124" s="5"/>
      <c r="M124" s="5" t="s">
        <v>122</v>
      </c>
      <c r="N124" s="5"/>
      <c r="O124" s="5" t="s">
        <v>132</v>
      </c>
      <c r="P124" s="5"/>
      <c r="Q124" s="5" t="s">
        <v>176</v>
      </c>
      <c r="R124" s="5"/>
      <c r="S124" s="7"/>
      <c r="T124" s="5"/>
      <c r="U124" s="5" t="s">
        <v>182</v>
      </c>
      <c r="V124" s="5"/>
      <c r="W124" s="9">
        <v>671.27</v>
      </c>
      <c r="X124" s="5"/>
      <c r="Y124" s="9">
        <f>ROUND(Y123+W124,5)</f>
        <v>3410.79</v>
      </c>
    </row>
    <row r="125" spans="1:25" x14ac:dyDescent="0.25">
      <c r="A125" s="5"/>
      <c r="B125" s="5"/>
      <c r="C125" s="5"/>
      <c r="D125" s="5"/>
      <c r="E125" s="5"/>
      <c r="F125" s="5" t="s">
        <v>66</v>
      </c>
      <c r="G125" s="5"/>
      <c r="H125" s="5"/>
      <c r="I125" s="5"/>
      <c r="J125" s="5"/>
      <c r="K125" s="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8">
        <f>ROUND(SUM(W122:W124),5)</f>
        <v>3410.79</v>
      </c>
      <c r="X125" s="5"/>
      <c r="Y125" s="8">
        <f>Y124</f>
        <v>3410.79</v>
      </c>
    </row>
    <row r="126" spans="1:25" x14ac:dyDescent="0.25">
      <c r="A126" s="2"/>
      <c r="B126" s="2"/>
      <c r="C126" s="2"/>
      <c r="D126" s="2"/>
      <c r="E126" s="2"/>
      <c r="F126" s="2" t="s">
        <v>67</v>
      </c>
      <c r="G126" s="2"/>
      <c r="H126" s="2"/>
      <c r="I126" s="2"/>
      <c r="J126" s="2"/>
      <c r="K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4"/>
      <c r="X126" s="2"/>
      <c r="Y126" s="4"/>
    </row>
    <row r="127" spans="1:25" ht="15.75" thickBot="1" x14ac:dyDescent="0.3">
      <c r="A127" s="1"/>
      <c r="B127" s="1"/>
      <c r="C127" s="1"/>
      <c r="D127" s="1"/>
      <c r="E127" s="1"/>
      <c r="F127" s="1"/>
      <c r="G127" s="5"/>
      <c r="H127" s="5"/>
      <c r="I127" s="5" t="s">
        <v>96</v>
      </c>
      <c r="J127" s="5"/>
      <c r="K127" s="6">
        <v>44106</v>
      </c>
      <c r="L127" s="5"/>
      <c r="M127" s="5" t="s">
        <v>123</v>
      </c>
      <c r="N127" s="5"/>
      <c r="O127" s="5" t="s">
        <v>157</v>
      </c>
      <c r="P127" s="5"/>
      <c r="Q127" s="5" t="s">
        <v>177</v>
      </c>
      <c r="R127" s="5"/>
      <c r="S127" s="7"/>
      <c r="T127" s="5"/>
      <c r="U127" s="5" t="s">
        <v>181</v>
      </c>
      <c r="V127" s="5"/>
      <c r="W127" s="9">
        <v>180</v>
      </c>
      <c r="X127" s="5"/>
      <c r="Y127" s="9">
        <f>ROUND(Y126+W127,5)</f>
        <v>180</v>
      </c>
    </row>
    <row r="128" spans="1:25" x14ac:dyDescent="0.25">
      <c r="A128" s="5"/>
      <c r="B128" s="5"/>
      <c r="C128" s="5"/>
      <c r="D128" s="5"/>
      <c r="E128" s="5"/>
      <c r="F128" s="5" t="s">
        <v>68</v>
      </c>
      <c r="G128" s="5"/>
      <c r="H128" s="5"/>
      <c r="I128" s="5"/>
      <c r="J128" s="5"/>
      <c r="K128" s="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8">
        <f>ROUND(SUM(W126:W127),5)</f>
        <v>180</v>
      </c>
      <c r="X128" s="5"/>
      <c r="Y128" s="8">
        <f>Y127</f>
        <v>180</v>
      </c>
    </row>
    <row r="129" spans="1:25" x14ac:dyDescent="0.25">
      <c r="A129" s="2"/>
      <c r="B129" s="2"/>
      <c r="C129" s="2"/>
      <c r="D129" s="2"/>
      <c r="E129" s="2"/>
      <c r="F129" s="2" t="s">
        <v>69</v>
      </c>
      <c r="G129" s="2"/>
      <c r="H129" s="2"/>
      <c r="I129" s="2"/>
      <c r="J129" s="2"/>
      <c r="K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4"/>
      <c r="X129" s="2"/>
      <c r="Y129" s="4"/>
    </row>
    <row r="130" spans="1:25" x14ac:dyDescent="0.25">
      <c r="A130" s="5"/>
      <c r="B130" s="5"/>
      <c r="C130" s="5"/>
      <c r="D130" s="5"/>
      <c r="E130" s="5"/>
      <c r="F130" s="5"/>
      <c r="G130" s="5"/>
      <c r="H130" s="5"/>
      <c r="I130" s="5" t="s">
        <v>96</v>
      </c>
      <c r="J130" s="5"/>
      <c r="K130" s="6">
        <v>44106</v>
      </c>
      <c r="L130" s="5"/>
      <c r="M130" s="5" t="s">
        <v>104</v>
      </c>
      <c r="N130" s="5"/>
      <c r="O130" s="5" t="s">
        <v>158</v>
      </c>
      <c r="P130" s="5"/>
      <c r="Q130" s="5"/>
      <c r="R130" s="5"/>
      <c r="S130" s="7"/>
      <c r="T130" s="5"/>
      <c r="U130" s="5" t="s">
        <v>181</v>
      </c>
      <c r="V130" s="5"/>
      <c r="W130" s="8">
        <v>113.21</v>
      </c>
      <c r="X130" s="5"/>
      <c r="Y130" s="8">
        <f>ROUND(Y129+W130,5)</f>
        <v>113.21</v>
      </c>
    </row>
    <row r="131" spans="1:25" x14ac:dyDescent="0.25">
      <c r="A131" s="5"/>
      <c r="B131" s="5"/>
      <c r="C131" s="5"/>
      <c r="D131" s="5"/>
      <c r="E131" s="5"/>
      <c r="F131" s="5"/>
      <c r="G131" s="5"/>
      <c r="H131" s="5"/>
      <c r="I131" s="5" t="s">
        <v>96</v>
      </c>
      <c r="J131" s="5"/>
      <c r="K131" s="6">
        <v>44120</v>
      </c>
      <c r="L131" s="5"/>
      <c r="M131" s="5" t="s">
        <v>105</v>
      </c>
      <c r="N131" s="5"/>
      <c r="O131" s="5" t="s">
        <v>158</v>
      </c>
      <c r="P131" s="5"/>
      <c r="Q131" s="5"/>
      <c r="R131" s="5"/>
      <c r="S131" s="7"/>
      <c r="T131" s="5"/>
      <c r="U131" s="5" t="s">
        <v>181</v>
      </c>
      <c r="V131" s="5"/>
      <c r="W131" s="8">
        <v>115.52</v>
      </c>
      <c r="X131" s="5"/>
      <c r="Y131" s="8">
        <f>ROUND(Y130+W131,5)</f>
        <v>228.73</v>
      </c>
    </row>
    <row r="132" spans="1:25" ht="15.75" thickBot="1" x14ac:dyDescent="0.3">
      <c r="A132" s="5"/>
      <c r="B132" s="5"/>
      <c r="C132" s="5"/>
      <c r="D132" s="5"/>
      <c r="E132" s="5"/>
      <c r="F132" s="5"/>
      <c r="G132" s="5"/>
      <c r="H132" s="5"/>
      <c r="I132" s="5" t="s">
        <v>96</v>
      </c>
      <c r="J132" s="5"/>
      <c r="K132" s="6">
        <v>44134</v>
      </c>
      <c r="L132" s="5"/>
      <c r="M132" s="5" t="s">
        <v>106</v>
      </c>
      <c r="N132" s="5"/>
      <c r="O132" s="5" t="s">
        <v>158</v>
      </c>
      <c r="P132" s="5"/>
      <c r="Q132" s="5"/>
      <c r="R132" s="5"/>
      <c r="S132" s="7"/>
      <c r="T132" s="5"/>
      <c r="U132" s="5" t="s">
        <v>181</v>
      </c>
      <c r="V132" s="5"/>
      <c r="W132" s="10">
        <v>122.12</v>
      </c>
      <c r="X132" s="5"/>
      <c r="Y132" s="10">
        <f>ROUND(Y131+W132,5)</f>
        <v>350.85</v>
      </c>
    </row>
    <row r="133" spans="1:25" ht="15.75" thickBot="1" x14ac:dyDescent="0.3">
      <c r="A133" s="5"/>
      <c r="B133" s="5"/>
      <c r="C133" s="5"/>
      <c r="D133" s="5"/>
      <c r="E133" s="5"/>
      <c r="F133" s="5" t="s">
        <v>70</v>
      </c>
      <c r="G133" s="5"/>
      <c r="H133" s="5"/>
      <c r="I133" s="5"/>
      <c r="J133" s="5"/>
      <c r="K133" s="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11">
        <f>ROUND(SUM(W129:W132),5)</f>
        <v>350.85</v>
      </c>
      <c r="X133" s="5"/>
      <c r="Y133" s="11">
        <f>Y132</f>
        <v>350.85</v>
      </c>
    </row>
    <row r="134" spans="1:25" x14ac:dyDescent="0.25">
      <c r="A134" s="5"/>
      <c r="B134" s="5"/>
      <c r="C134" s="5"/>
      <c r="D134" s="5"/>
      <c r="E134" s="5" t="s">
        <v>71</v>
      </c>
      <c r="F134" s="5"/>
      <c r="G134" s="5"/>
      <c r="H134" s="5"/>
      <c r="I134" s="5"/>
      <c r="J134" s="5"/>
      <c r="K134" s="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8">
        <f>ROUND(W121+W125+W128+W133,5)</f>
        <v>4016.64</v>
      </c>
      <c r="X134" s="5"/>
      <c r="Y134" s="8">
        <f>ROUND(Y121+Y125+Y128+Y133,5)</f>
        <v>4016.64</v>
      </c>
    </row>
    <row r="135" spans="1:25" x14ac:dyDescent="0.25">
      <c r="A135" s="2"/>
      <c r="B135" s="2"/>
      <c r="C135" s="2"/>
      <c r="D135" s="2"/>
      <c r="E135" s="2" t="s">
        <v>72</v>
      </c>
      <c r="F135" s="2"/>
      <c r="G135" s="2"/>
      <c r="H135" s="2"/>
      <c r="I135" s="2"/>
      <c r="J135" s="2"/>
      <c r="K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4"/>
      <c r="X135" s="2"/>
      <c r="Y135" s="4"/>
    </row>
    <row r="136" spans="1:25" x14ac:dyDescent="0.25">
      <c r="A136" s="5"/>
      <c r="B136" s="5"/>
      <c r="C136" s="5"/>
      <c r="D136" s="5"/>
      <c r="E136" s="5"/>
      <c r="F136" s="5"/>
      <c r="G136" s="5"/>
      <c r="H136" s="5"/>
      <c r="I136" s="5" t="s">
        <v>96</v>
      </c>
      <c r="J136" s="5"/>
      <c r="K136" s="6">
        <v>44109</v>
      </c>
      <c r="L136" s="5"/>
      <c r="M136" s="5" t="s">
        <v>108</v>
      </c>
      <c r="N136" s="5"/>
      <c r="O136" s="5" t="s">
        <v>137</v>
      </c>
      <c r="P136" s="5"/>
      <c r="Q136" s="5" t="s">
        <v>166</v>
      </c>
      <c r="R136" s="5"/>
      <c r="S136" s="7"/>
      <c r="T136" s="5"/>
      <c r="U136" s="5" t="s">
        <v>181</v>
      </c>
      <c r="V136" s="5"/>
      <c r="W136" s="8">
        <v>-155.27000000000001</v>
      </c>
      <c r="X136" s="5"/>
      <c r="Y136" s="8">
        <f>ROUND(Y135+W136,5)</f>
        <v>-155.27000000000001</v>
      </c>
    </row>
    <row r="137" spans="1:25" ht="15.75" thickBot="1" x14ac:dyDescent="0.3">
      <c r="A137" s="5"/>
      <c r="B137" s="5"/>
      <c r="C137" s="5"/>
      <c r="D137" s="5"/>
      <c r="E137" s="5"/>
      <c r="F137" s="5"/>
      <c r="G137" s="5"/>
      <c r="H137" s="5"/>
      <c r="I137" s="5" t="s">
        <v>97</v>
      </c>
      <c r="J137" s="5"/>
      <c r="K137" s="6">
        <v>44134</v>
      </c>
      <c r="L137" s="5"/>
      <c r="M137" s="5"/>
      <c r="N137" s="5"/>
      <c r="O137" s="5"/>
      <c r="P137" s="5"/>
      <c r="Q137" s="5" t="s">
        <v>97</v>
      </c>
      <c r="R137" s="5"/>
      <c r="S137" s="7"/>
      <c r="T137" s="5"/>
      <c r="U137" s="5" t="s">
        <v>181</v>
      </c>
      <c r="V137" s="5"/>
      <c r="W137" s="9">
        <v>-125</v>
      </c>
      <c r="X137" s="5"/>
      <c r="Y137" s="9">
        <f>ROUND(Y136+W137,5)</f>
        <v>-280.27</v>
      </c>
    </row>
    <row r="138" spans="1:25" x14ac:dyDescent="0.25">
      <c r="A138" s="5"/>
      <c r="B138" s="5"/>
      <c r="C138" s="5"/>
      <c r="D138" s="5"/>
      <c r="E138" s="5" t="s">
        <v>73</v>
      </c>
      <c r="F138" s="5"/>
      <c r="G138" s="5"/>
      <c r="H138" s="5"/>
      <c r="I138" s="5"/>
      <c r="J138" s="5"/>
      <c r="K138" s="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8">
        <v>-280.27</v>
      </c>
      <c r="X138" s="5"/>
      <c r="Y138" s="8">
        <v>-280.27</v>
      </c>
    </row>
    <row r="139" spans="1:25" x14ac:dyDescent="0.25">
      <c r="A139" s="2"/>
      <c r="B139" s="2"/>
      <c r="C139" s="2"/>
      <c r="D139" s="2"/>
      <c r="E139" s="2" t="s">
        <v>74</v>
      </c>
      <c r="F139" s="2"/>
      <c r="G139" s="2"/>
      <c r="H139" s="2"/>
      <c r="I139" s="2"/>
      <c r="J139" s="2"/>
      <c r="K139" s="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4"/>
      <c r="X139" s="2"/>
      <c r="Y139" s="4"/>
    </row>
    <row r="140" spans="1:25" ht="15.75" thickBot="1" x14ac:dyDescent="0.3">
      <c r="A140" s="1"/>
      <c r="B140" s="1"/>
      <c r="C140" s="1"/>
      <c r="D140" s="1"/>
      <c r="E140" s="1"/>
      <c r="F140" s="1"/>
      <c r="G140" s="5"/>
      <c r="H140" s="5"/>
      <c r="I140" s="5" t="s">
        <v>96</v>
      </c>
      <c r="J140" s="5"/>
      <c r="K140" s="6">
        <v>44109</v>
      </c>
      <c r="L140" s="5"/>
      <c r="M140" s="5" t="s">
        <v>108</v>
      </c>
      <c r="N140" s="5"/>
      <c r="O140" s="5" t="s">
        <v>137</v>
      </c>
      <c r="P140" s="5"/>
      <c r="Q140" s="5" t="s">
        <v>166</v>
      </c>
      <c r="R140" s="5"/>
      <c r="S140" s="7"/>
      <c r="T140" s="5"/>
      <c r="U140" s="5" t="s">
        <v>181</v>
      </c>
      <c r="V140" s="5"/>
      <c r="W140" s="10">
        <v>100</v>
      </c>
      <c r="X140" s="5"/>
      <c r="Y140" s="10">
        <f>ROUND(Y139+W140,5)</f>
        <v>100</v>
      </c>
    </row>
    <row r="141" spans="1:25" ht="15.75" thickBot="1" x14ac:dyDescent="0.3">
      <c r="A141" s="5"/>
      <c r="B141" s="5"/>
      <c r="C141" s="5"/>
      <c r="D141" s="5"/>
      <c r="E141" s="5" t="s">
        <v>75</v>
      </c>
      <c r="F141" s="5"/>
      <c r="G141" s="5"/>
      <c r="H141" s="5"/>
      <c r="I141" s="5"/>
      <c r="J141" s="5"/>
      <c r="K141" s="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11">
        <v>100</v>
      </c>
      <c r="X141" s="5"/>
      <c r="Y141" s="11">
        <v>100</v>
      </c>
    </row>
    <row r="142" spans="1:25" x14ac:dyDescent="0.25">
      <c r="A142" s="5"/>
      <c r="B142" s="5"/>
      <c r="C142" s="5"/>
      <c r="D142" s="5" t="s">
        <v>76</v>
      </c>
      <c r="E142" s="5"/>
      <c r="F142" s="5"/>
      <c r="G142" s="5"/>
      <c r="H142" s="5"/>
      <c r="I142" s="5"/>
      <c r="J142" s="5"/>
      <c r="K142" s="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8">
        <f>ROUND(W89+W101+W117+W134+W138+W141,5)</f>
        <v>7454.94</v>
      </c>
      <c r="X142" s="5"/>
      <c r="Y142" s="8">
        <f>ROUND(Y89+Y101+Y117+Y134+Y138+Y141,5)</f>
        <v>7454.94</v>
      </c>
    </row>
    <row r="143" spans="1:25" x14ac:dyDescent="0.25">
      <c r="A143" s="2"/>
      <c r="B143" s="2"/>
      <c r="C143" s="2"/>
      <c r="D143" s="2" t="s">
        <v>77</v>
      </c>
      <c r="E143" s="2"/>
      <c r="F143" s="2"/>
      <c r="G143" s="2"/>
      <c r="H143" s="2"/>
      <c r="I143" s="2"/>
      <c r="J143" s="2"/>
      <c r="K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4"/>
      <c r="X143" s="2"/>
      <c r="Y143" s="4"/>
    </row>
    <row r="144" spans="1:25" x14ac:dyDescent="0.25">
      <c r="A144" s="2"/>
      <c r="B144" s="2"/>
      <c r="C144" s="2"/>
      <c r="D144" s="2"/>
      <c r="E144" s="2" t="s">
        <v>78</v>
      </c>
      <c r="F144" s="2"/>
      <c r="G144" s="2"/>
      <c r="H144" s="2"/>
      <c r="I144" s="2"/>
      <c r="J144" s="2"/>
      <c r="K144" s="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4"/>
      <c r="X144" s="2"/>
      <c r="Y144" s="4"/>
    </row>
    <row r="145" spans="1:25" ht="15.75" thickBot="1" x14ac:dyDescent="0.3">
      <c r="A145" s="1"/>
      <c r="B145" s="1"/>
      <c r="C145" s="1"/>
      <c r="D145" s="1"/>
      <c r="E145" s="1"/>
      <c r="F145" s="1"/>
      <c r="G145" s="5"/>
      <c r="H145" s="5"/>
      <c r="I145" s="5" t="s">
        <v>99</v>
      </c>
      <c r="J145" s="5"/>
      <c r="K145" s="6">
        <v>44120</v>
      </c>
      <c r="L145" s="5"/>
      <c r="M145" s="5"/>
      <c r="N145" s="5"/>
      <c r="O145" s="5"/>
      <c r="P145" s="5"/>
      <c r="Q145" s="5"/>
      <c r="R145" s="5"/>
      <c r="S145" s="7"/>
      <c r="T145" s="5"/>
      <c r="U145" s="5" t="s">
        <v>80</v>
      </c>
      <c r="V145" s="5"/>
      <c r="W145" s="9">
        <v>2338.7600000000002</v>
      </c>
      <c r="X145" s="5"/>
      <c r="Y145" s="9">
        <f>ROUND(Y144+W145,5)</f>
        <v>2338.7600000000002</v>
      </c>
    </row>
    <row r="146" spans="1:25" x14ac:dyDescent="0.25">
      <c r="A146" s="5"/>
      <c r="B146" s="5"/>
      <c r="C146" s="5"/>
      <c r="D146" s="5"/>
      <c r="E146" s="5" t="s">
        <v>79</v>
      </c>
      <c r="F146" s="5"/>
      <c r="G146" s="5"/>
      <c r="H146" s="5"/>
      <c r="I146" s="5"/>
      <c r="J146" s="5"/>
      <c r="K146" s="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8">
        <f>ROUND(SUM(W144:W145),5)</f>
        <v>2338.7600000000002</v>
      </c>
      <c r="X146" s="5"/>
      <c r="Y146" s="8">
        <f>Y145</f>
        <v>2338.7600000000002</v>
      </c>
    </row>
    <row r="147" spans="1:25" x14ac:dyDescent="0.25">
      <c r="A147" s="2"/>
      <c r="B147" s="2"/>
      <c r="C147" s="2"/>
      <c r="D147" s="2"/>
      <c r="E147" s="2" t="s">
        <v>80</v>
      </c>
      <c r="F147" s="2"/>
      <c r="G147" s="2"/>
      <c r="H147" s="2"/>
      <c r="I147" s="2"/>
      <c r="J147" s="2"/>
      <c r="K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4"/>
      <c r="X147" s="2"/>
      <c r="Y147" s="4"/>
    </row>
    <row r="148" spans="1:25" ht="15.75" thickBot="1" x14ac:dyDescent="0.3">
      <c r="A148" s="1"/>
      <c r="B148" s="1"/>
      <c r="C148" s="1"/>
      <c r="D148" s="1"/>
      <c r="E148" s="1"/>
      <c r="F148" s="1"/>
      <c r="G148" s="5"/>
      <c r="H148" s="5"/>
      <c r="I148" s="5" t="s">
        <v>99</v>
      </c>
      <c r="J148" s="5"/>
      <c r="K148" s="6">
        <v>44120</v>
      </c>
      <c r="L148" s="5"/>
      <c r="M148" s="5"/>
      <c r="N148" s="5"/>
      <c r="O148" s="5"/>
      <c r="P148" s="5"/>
      <c r="Q148" s="5"/>
      <c r="R148" s="5"/>
      <c r="S148" s="7"/>
      <c r="T148" s="5"/>
      <c r="U148" s="5" t="s">
        <v>78</v>
      </c>
      <c r="V148" s="5"/>
      <c r="W148" s="9">
        <v>-2338.7600000000002</v>
      </c>
      <c r="X148" s="5"/>
      <c r="Y148" s="9">
        <f>ROUND(Y147+W148,5)</f>
        <v>-2338.7600000000002</v>
      </c>
    </row>
    <row r="149" spans="1:25" x14ac:dyDescent="0.25">
      <c r="A149" s="5"/>
      <c r="B149" s="5"/>
      <c r="C149" s="5"/>
      <c r="D149" s="5"/>
      <c r="E149" s="5" t="s">
        <v>81</v>
      </c>
      <c r="F149" s="5"/>
      <c r="G149" s="5"/>
      <c r="H149" s="5"/>
      <c r="I149" s="5"/>
      <c r="J149" s="5"/>
      <c r="K149" s="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8">
        <f>ROUND(SUM(W147:W148),5)</f>
        <v>-2338.7600000000002</v>
      </c>
      <c r="X149" s="5"/>
      <c r="Y149" s="8">
        <f>Y148</f>
        <v>-2338.7600000000002</v>
      </c>
    </row>
    <row r="150" spans="1:25" x14ac:dyDescent="0.25">
      <c r="A150" s="2"/>
      <c r="B150" s="2"/>
      <c r="C150" s="2"/>
      <c r="D150" s="2"/>
      <c r="E150" s="2" t="s">
        <v>82</v>
      </c>
      <c r="F150" s="2"/>
      <c r="G150" s="2"/>
      <c r="H150" s="2"/>
      <c r="I150" s="2"/>
      <c r="J150" s="2"/>
      <c r="K150" s="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4"/>
      <c r="X150" s="2"/>
      <c r="Y150" s="4"/>
    </row>
    <row r="151" spans="1:25" ht="15.75" thickBot="1" x14ac:dyDescent="0.3">
      <c r="A151" s="1"/>
      <c r="B151" s="1"/>
      <c r="C151" s="1"/>
      <c r="D151" s="1"/>
      <c r="E151" s="1"/>
      <c r="F151" s="1"/>
      <c r="G151" s="5"/>
      <c r="H151" s="5"/>
      <c r="I151" s="5" t="s">
        <v>96</v>
      </c>
      <c r="J151" s="5"/>
      <c r="K151" s="6">
        <v>44113</v>
      </c>
      <c r="L151" s="5"/>
      <c r="M151" s="5" t="s">
        <v>105</v>
      </c>
      <c r="N151" s="5"/>
      <c r="O151" s="5" t="s">
        <v>159</v>
      </c>
      <c r="P151" s="5"/>
      <c r="Q151" s="5"/>
      <c r="R151" s="5"/>
      <c r="S151" s="7"/>
      <c r="T151" s="5"/>
      <c r="U151" s="5" t="s">
        <v>181</v>
      </c>
      <c r="V151" s="5"/>
      <c r="W151" s="9">
        <v>1571.91</v>
      </c>
      <c r="X151" s="5"/>
      <c r="Y151" s="9">
        <f>ROUND(Y150+W151,5)</f>
        <v>1571.91</v>
      </c>
    </row>
    <row r="152" spans="1:25" x14ac:dyDescent="0.25">
      <c r="A152" s="5"/>
      <c r="B152" s="5"/>
      <c r="C152" s="5"/>
      <c r="D152" s="5"/>
      <c r="E152" s="5" t="s">
        <v>83</v>
      </c>
      <c r="F152" s="5"/>
      <c r="G152" s="5"/>
      <c r="H152" s="5"/>
      <c r="I152" s="5"/>
      <c r="J152" s="5"/>
      <c r="K152" s="6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8">
        <f>ROUND(SUM(W150:W151),5)</f>
        <v>1571.91</v>
      </c>
      <c r="X152" s="5"/>
      <c r="Y152" s="8">
        <f>Y151</f>
        <v>1571.91</v>
      </c>
    </row>
    <row r="153" spans="1:25" x14ac:dyDescent="0.25">
      <c r="A153" s="2"/>
      <c r="B153" s="2"/>
      <c r="C153" s="2"/>
      <c r="D153" s="2"/>
      <c r="E153" s="2" t="s">
        <v>84</v>
      </c>
      <c r="F153" s="2"/>
      <c r="G153" s="2"/>
      <c r="H153" s="2"/>
      <c r="I153" s="2"/>
      <c r="J153" s="2"/>
      <c r="K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4"/>
      <c r="X153" s="2"/>
      <c r="Y153" s="4"/>
    </row>
    <row r="154" spans="1:25" ht="15.75" thickBot="1" x14ac:dyDescent="0.3">
      <c r="A154" s="1"/>
      <c r="B154" s="1"/>
      <c r="C154" s="1"/>
      <c r="D154" s="1"/>
      <c r="E154" s="1"/>
      <c r="F154" s="1"/>
      <c r="G154" s="5"/>
      <c r="H154" s="5"/>
      <c r="I154" s="5" t="s">
        <v>96</v>
      </c>
      <c r="J154" s="5"/>
      <c r="K154" s="6">
        <v>44106</v>
      </c>
      <c r="L154" s="5"/>
      <c r="M154" s="5" t="s">
        <v>124</v>
      </c>
      <c r="N154" s="5"/>
      <c r="O154" s="5" t="s">
        <v>160</v>
      </c>
      <c r="P154" s="5"/>
      <c r="Q154" s="5"/>
      <c r="R154" s="5"/>
      <c r="S154" s="7"/>
      <c r="T154" s="5"/>
      <c r="U154" s="5" t="s">
        <v>181</v>
      </c>
      <c r="V154" s="5"/>
      <c r="W154" s="10">
        <v>11.52</v>
      </c>
      <c r="X154" s="5"/>
      <c r="Y154" s="10">
        <f>ROUND(Y153+W154,5)</f>
        <v>11.52</v>
      </c>
    </row>
    <row r="155" spans="1:25" ht="15.75" thickBot="1" x14ac:dyDescent="0.3">
      <c r="A155" s="5"/>
      <c r="B155" s="5"/>
      <c r="C155" s="5"/>
      <c r="D155" s="5"/>
      <c r="E155" s="5" t="s">
        <v>85</v>
      </c>
      <c r="F155" s="5"/>
      <c r="G155" s="5"/>
      <c r="H155" s="5"/>
      <c r="I155" s="5"/>
      <c r="J155" s="5"/>
      <c r="K155" s="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11">
        <f>ROUND(SUM(W153:W154),5)</f>
        <v>11.52</v>
      </c>
      <c r="X155" s="5"/>
      <c r="Y155" s="11">
        <f>Y154</f>
        <v>11.52</v>
      </c>
    </row>
    <row r="156" spans="1:25" x14ac:dyDescent="0.25">
      <c r="A156" s="5"/>
      <c r="B156" s="5"/>
      <c r="C156" s="5"/>
      <c r="D156" s="5" t="s">
        <v>86</v>
      </c>
      <c r="E156" s="5"/>
      <c r="F156" s="5"/>
      <c r="G156" s="5"/>
      <c r="H156" s="5"/>
      <c r="I156" s="5"/>
      <c r="J156" s="5"/>
      <c r="K156" s="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8">
        <f>ROUND(W146+W149+W152+W155,5)</f>
        <v>1583.43</v>
      </c>
      <c r="X156" s="5"/>
      <c r="Y156" s="8">
        <f>ROUND(Y146+Y149+Y152+Y155,5)</f>
        <v>1583.43</v>
      </c>
    </row>
    <row r="157" spans="1:25" x14ac:dyDescent="0.25">
      <c r="A157" s="2"/>
      <c r="B157" s="2"/>
      <c r="C157" s="2"/>
      <c r="D157" s="2" t="s">
        <v>87</v>
      </c>
      <c r="E157" s="2"/>
      <c r="F157" s="2"/>
      <c r="G157" s="2"/>
      <c r="H157" s="2"/>
      <c r="I157" s="2"/>
      <c r="J157" s="2"/>
      <c r="K157" s="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4"/>
      <c r="X157" s="2"/>
      <c r="Y157" s="4"/>
    </row>
    <row r="158" spans="1:25" x14ac:dyDescent="0.25">
      <c r="A158" s="2"/>
      <c r="B158" s="2"/>
      <c r="C158" s="2"/>
      <c r="D158" s="2"/>
      <c r="E158" s="2" t="s">
        <v>88</v>
      </c>
      <c r="F158" s="2"/>
      <c r="G158" s="2"/>
      <c r="H158" s="2"/>
      <c r="I158" s="2"/>
      <c r="J158" s="2"/>
      <c r="K158" s="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4"/>
      <c r="X158" s="2"/>
      <c r="Y158" s="4"/>
    </row>
    <row r="159" spans="1:25" ht="15.75" thickBot="1" x14ac:dyDescent="0.3">
      <c r="A159" s="1"/>
      <c r="B159" s="1"/>
      <c r="C159" s="1"/>
      <c r="D159" s="1"/>
      <c r="E159" s="1"/>
      <c r="F159" s="1"/>
      <c r="G159" s="5"/>
      <c r="H159" s="5"/>
      <c r="I159" s="5" t="s">
        <v>96</v>
      </c>
      <c r="J159" s="5"/>
      <c r="K159" s="6">
        <v>44134</v>
      </c>
      <c r="L159" s="5"/>
      <c r="M159" s="5" t="s">
        <v>125</v>
      </c>
      <c r="N159" s="5"/>
      <c r="O159" s="5" t="s">
        <v>161</v>
      </c>
      <c r="P159" s="5"/>
      <c r="Q159" s="5" t="s">
        <v>178</v>
      </c>
      <c r="R159" s="5"/>
      <c r="S159" s="7"/>
      <c r="T159" s="5"/>
      <c r="U159" s="5" t="s">
        <v>181</v>
      </c>
      <c r="V159" s="5"/>
      <c r="W159" s="9">
        <v>432.37</v>
      </c>
      <c r="X159" s="5"/>
      <c r="Y159" s="9">
        <f>ROUND(Y158+W159,5)</f>
        <v>432.37</v>
      </c>
    </row>
    <row r="160" spans="1:25" x14ac:dyDescent="0.25">
      <c r="A160" s="5"/>
      <c r="B160" s="5"/>
      <c r="C160" s="5"/>
      <c r="D160" s="5"/>
      <c r="E160" s="5" t="s">
        <v>89</v>
      </c>
      <c r="F160" s="5"/>
      <c r="G160" s="5"/>
      <c r="H160" s="5"/>
      <c r="I160" s="5"/>
      <c r="J160" s="5"/>
      <c r="K160" s="6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8">
        <f>ROUND(SUM(W158:W159),5)</f>
        <v>432.37</v>
      </c>
      <c r="X160" s="5"/>
      <c r="Y160" s="8">
        <f>Y159</f>
        <v>432.37</v>
      </c>
    </row>
    <row r="161" spans="1:25" x14ac:dyDescent="0.25">
      <c r="A161" s="2"/>
      <c r="B161" s="2"/>
      <c r="C161" s="2"/>
      <c r="D161" s="2"/>
      <c r="E161" s="2" t="s">
        <v>90</v>
      </c>
      <c r="F161" s="2"/>
      <c r="G161" s="2"/>
      <c r="H161" s="2"/>
      <c r="I161" s="2"/>
      <c r="J161" s="2"/>
      <c r="K161" s="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4"/>
      <c r="X161" s="2"/>
      <c r="Y161" s="4"/>
    </row>
    <row r="162" spans="1:25" x14ac:dyDescent="0.25">
      <c r="A162" s="5"/>
      <c r="B162" s="5"/>
      <c r="C162" s="5"/>
      <c r="D162" s="5"/>
      <c r="E162" s="5"/>
      <c r="F162" s="5"/>
      <c r="G162" s="5"/>
      <c r="H162" s="5"/>
      <c r="I162" s="5" t="s">
        <v>96</v>
      </c>
      <c r="J162" s="5"/>
      <c r="K162" s="6">
        <v>44120</v>
      </c>
      <c r="L162" s="5"/>
      <c r="M162" s="5" t="s">
        <v>100</v>
      </c>
      <c r="N162" s="5"/>
      <c r="O162" s="5" t="s">
        <v>162</v>
      </c>
      <c r="P162" s="5"/>
      <c r="Q162" s="5" t="s">
        <v>179</v>
      </c>
      <c r="R162" s="5"/>
      <c r="S162" s="7"/>
      <c r="T162" s="5"/>
      <c r="U162" s="5" t="s">
        <v>181</v>
      </c>
      <c r="V162" s="5"/>
      <c r="W162" s="8">
        <v>117</v>
      </c>
      <c r="X162" s="5"/>
      <c r="Y162" s="8">
        <f>ROUND(Y161+W162,5)</f>
        <v>117</v>
      </c>
    </row>
    <row r="163" spans="1:25" ht="15.75" thickBot="1" x14ac:dyDescent="0.3">
      <c r="A163" s="5"/>
      <c r="B163" s="5"/>
      <c r="C163" s="5"/>
      <c r="D163" s="5"/>
      <c r="E163" s="5"/>
      <c r="F163" s="5"/>
      <c r="G163" s="5"/>
      <c r="H163" s="5"/>
      <c r="I163" s="5" t="s">
        <v>98</v>
      </c>
      <c r="J163" s="5"/>
      <c r="K163" s="6">
        <v>44127</v>
      </c>
      <c r="L163" s="5"/>
      <c r="M163" s="5" t="s">
        <v>126</v>
      </c>
      <c r="N163" s="5"/>
      <c r="O163" s="5" t="s">
        <v>162</v>
      </c>
      <c r="P163" s="5"/>
      <c r="Q163" s="5" t="s">
        <v>180</v>
      </c>
      <c r="R163" s="5"/>
      <c r="S163" s="7"/>
      <c r="T163" s="5"/>
      <c r="U163" s="5" t="s">
        <v>182</v>
      </c>
      <c r="V163" s="5"/>
      <c r="W163" s="10">
        <v>117</v>
      </c>
      <c r="X163" s="5"/>
      <c r="Y163" s="10">
        <f>ROUND(Y162+W163,5)</f>
        <v>234</v>
      </c>
    </row>
    <row r="164" spans="1:25" ht="15.75" thickBot="1" x14ac:dyDescent="0.3">
      <c r="A164" s="5"/>
      <c r="B164" s="5"/>
      <c r="C164" s="5"/>
      <c r="D164" s="5"/>
      <c r="E164" s="5" t="s">
        <v>91</v>
      </c>
      <c r="F164" s="5"/>
      <c r="G164" s="5"/>
      <c r="H164" s="5"/>
      <c r="I164" s="5"/>
      <c r="J164" s="5"/>
      <c r="K164" s="6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12">
        <f>ROUND(SUM(W161:W163),5)</f>
        <v>234</v>
      </c>
      <c r="X164" s="5"/>
      <c r="Y164" s="12">
        <f>Y163</f>
        <v>234</v>
      </c>
    </row>
    <row r="165" spans="1:25" ht="15.75" thickBot="1" x14ac:dyDescent="0.3">
      <c r="A165" s="5"/>
      <c r="B165" s="5"/>
      <c r="C165" s="5"/>
      <c r="D165" s="5" t="s">
        <v>92</v>
      </c>
      <c r="E165" s="5"/>
      <c r="F165" s="5"/>
      <c r="G165" s="5"/>
      <c r="H165" s="5"/>
      <c r="I165" s="5"/>
      <c r="J165" s="5"/>
      <c r="K165" s="6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12">
        <f>ROUND(W160+W164,5)</f>
        <v>666.37</v>
      </c>
      <c r="X165" s="5"/>
      <c r="Y165" s="12">
        <f>ROUND(Y160+Y164,5)</f>
        <v>666.37</v>
      </c>
    </row>
    <row r="166" spans="1:25" ht="15.75" thickBot="1" x14ac:dyDescent="0.3">
      <c r="A166" s="5"/>
      <c r="B166" s="5"/>
      <c r="C166" s="5" t="s">
        <v>93</v>
      </c>
      <c r="D166" s="5"/>
      <c r="E166" s="5"/>
      <c r="F166" s="5"/>
      <c r="G166" s="5"/>
      <c r="H166" s="5"/>
      <c r="I166" s="5"/>
      <c r="J166" s="5"/>
      <c r="K166" s="6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12">
        <f>ROUND(W69+W142+W156+W165,5)</f>
        <v>72105.83</v>
      </c>
      <c r="X166" s="5"/>
      <c r="Y166" s="12">
        <f>ROUND(Y69+Y142+Y156+Y165,5)</f>
        <v>72105.83</v>
      </c>
    </row>
    <row r="167" spans="1:25" ht="15.75" thickBot="1" x14ac:dyDescent="0.3">
      <c r="A167" s="5"/>
      <c r="B167" s="5" t="s">
        <v>94</v>
      </c>
      <c r="C167" s="5"/>
      <c r="D167" s="5"/>
      <c r="E167" s="5"/>
      <c r="F167" s="5"/>
      <c r="G167" s="5"/>
      <c r="H167" s="5"/>
      <c r="I167" s="5"/>
      <c r="J167" s="5"/>
      <c r="K167" s="6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12">
        <f>ROUND(W34-W166,5)</f>
        <v>-56050.6</v>
      </c>
      <c r="X167" s="5"/>
      <c r="Y167" s="12">
        <f>ROUND(Y34-Y166,5)</f>
        <v>-56050.6</v>
      </c>
    </row>
    <row r="168" spans="1:25" s="14" customFormat="1" ht="12" thickBot="1" x14ac:dyDescent="0.25">
      <c r="A168" s="2" t="s">
        <v>95</v>
      </c>
      <c r="B168" s="2"/>
      <c r="C168" s="2"/>
      <c r="D168" s="2"/>
      <c r="E168" s="2"/>
      <c r="F168" s="2"/>
      <c r="G168" s="2"/>
      <c r="H168" s="2"/>
      <c r="I168" s="2"/>
      <c r="J168" s="2"/>
      <c r="K168" s="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13">
        <f>W167</f>
        <v>-56050.6</v>
      </c>
      <c r="X168" s="2"/>
      <c r="Y168" s="13">
        <f>Y167</f>
        <v>-56050.6</v>
      </c>
    </row>
    <row r="169" spans="1:25" ht="15.75" thickTop="1" x14ac:dyDescent="0.25"/>
  </sheetData>
  <pageMargins left="0.7" right="0.7" top="0.75" bottom="0.75" header="0.1" footer="0.3"/>
  <pageSetup orientation="portrait" horizontalDpi="360" verticalDpi="360" r:id="rId1"/>
  <headerFooter>
    <oddHeader>&amp;L&amp;"Arial,Bold"&amp;8 11:08 AM
&amp;"Arial,Bold"&amp;8 11/02/20
&amp;"Arial,Bold"&amp;8 Accrual Basis&amp;C&amp;"Arial,Bold"&amp;12 Holt Community Fire Protection District
&amp;"Arial,Bold"&amp;14 Profit &amp;&amp; Loss Detail
&amp;"Arial,Bold"&amp;10 October 2020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HoltFire2</dc:creator>
  <cp:lastModifiedBy>HoltFire2</cp:lastModifiedBy>
  <dcterms:created xsi:type="dcterms:W3CDTF">2020-11-02T17:08:26Z</dcterms:created>
  <dcterms:modified xsi:type="dcterms:W3CDTF">2020-11-02T17:08:29Z</dcterms:modified>
</cp:coreProperties>
</file>